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 tabRatio="814" activeTab="1"/>
  </bookViews>
  <sheets>
    <sheet name="2025年汇总表" sheetId="10" r:id="rId1"/>
    <sheet name="2024-2025-2教学工作量" sheetId="14" r:id="rId2"/>
    <sheet name="2024-2025-2其他工作量" sheetId="15" r:id="rId3"/>
    <sheet name="期末线下监考" sheetId="18" r:id="rId4"/>
    <sheet name="期末出卷阅卷工作量" sheetId="19" r:id="rId5"/>
    <sheet name="补考出阅卷课时" sheetId="24" r:id="rId6"/>
    <sheet name="毕业设计" sheetId="2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T4" authorId="0">
      <text>
        <r>
          <rPr>
            <sz val="9"/>
            <rFont val="宋体"/>
            <charset val="134"/>
          </rPr>
          <t>教学工作量=小计1+小计2</t>
        </r>
      </text>
    </comment>
    <comment ref="I5" authorId="0">
      <text>
        <r>
          <rPr>
            <sz val="9"/>
            <rFont val="宋体"/>
            <charset val="134"/>
          </rPr>
          <t xml:space="preserve">当P≤45时，       K1=1；(P为学生人数)
当45＜P＜90时，K1=1+0.5*(P/45-1) 
当P≥90时，       K1=1.5+0.2*(P/45-2) </t>
        </r>
      </text>
    </comment>
    <comment ref="J5" authorId="0">
      <text>
        <r>
          <rPr>
            <sz val="9"/>
            <rFont val="宋体"/>
            <charset val="134"/>
          </rPr>
          <t xml:space="preserve">重复课：K2=0.8
普通课：K2=1.0
</t>
        </r>
      </text>
    </comment>
    <comment ref="K5" authorId="0">
      <text>
        <r>
          <rPr>
            <sz val="9"/>
            <rFont val="宋体"/>
            <charset val="134"/>
          </rPr>
          <t>工作量=实际课时*规模系数*课型系数</t>
        </r>
      </text>
    </comment>
    <comment ref="M5" authorId="0">
      <text>
        <r>
          <rPr>
            <sz val="9"/>
            <rFont val="宋体"/>
            <charset val="134"/>
          </rPr>
          <t>指共同指导同一的实践项目的教师人数。</t>
        </r>
      </text>
    </comment>
    <comment ref="N5" authorId="0">
      <text>
        <r>
          <rPr>
            <sz val="9"/>
            <rFont val="宋体"/>
            <charset val="134"/>
          </rPr>
          <t xml:space="preserve">类型1：指导校内阶段实训、课程设计
类型2：全程指导校外实践（含社会调查、写生、采风等）
</t>
        </r>
      </text>
    </comment>
    <comment ref="R5" authorId="0">
      <text>
        <r>
          <rPr>
            <sz val="9"/>
            <rFont val="宋体"/>
            <charset val="134"/>
          </rPr>
          <t>根据类型设定修正系数
类型1：K3=0.40
类型2：K3=0.26</t>
        </r>
      </text>
    </comment>
    <comment ref="S5" authorId="0">
      <text>
        <r>
          <rPr>
            <sz val="9"/>
            <rFont val="宋体"/>
            <charset val="134"/>
          </rPr>
          <t>工作量=K*学生数*周数/教师人数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C4" authorId="0">
      <text>
        <r>
          <rPr>
            <sz val="9"/>
            <rFont val="宋体"/>
            <charset val="134"/>
          </rPr>
          <t>工作项目一般包括：指导毕业设计、毕业答辩、出卷、阅卷、监考等。其他项目按相关规定执行。</t>
        </r>
      </text>
    </comment>
    <comment ref="I4" authorId="0">
      <text>
        <r>
          <rPr>
            <sz val="9"/>
            <rFont val="宋体"/>
            <charset val="134"/>
          </rPr>
          <t>出试卷（AB卷）：2课时/套
阅卷：2课时/自然班
监考：1课时/场
指导毕业设计：6课时/生
毕业答辩：3课时/生</t>
        </r>
      </text>
    </comment>
  </commentList>
</comments>
</file>

<file path=xl/sharedStrings.xml><?xml version="1.0" encoding="utf-8"?>
<sst xmlns="http://schemas.openxmlformats.org/spreadsheetml/2006/main" count="2562" uniqueCount="550">
  <si>
    <t>盐城工业职业技术学院
2025年度教师工作量汇总表</t>
  </si>
  <si>
    <t>院（系、中心）：药品与健康学院    填表人：赵斯梅 填表日期：2025年6月10日</t>
  </si>
  <si>
    <t>此表用于教师工作量汇总统计。请依据“教学工作量”和“其他工作量”2张分表统计，一律采用公式计算。</t>
  </si>
  <si>
    <t>工号</t>
  </si>
  <si>
    <t>姓名</t>
  </si>
  <si>
    <t>2024-2025-2</t>
  </si>
  <si>
    <t>2025-2026-1</t>
  </si>
  <si>
    <t>总计</t>
  </si>
  <si>
    <t>备注</t>
  </si>
  <si>
    <t>学年应完成课时数</t>
  </si>
  <si>
    <t>教学
工作量</t>
  </si>
  <si>
    <t>指导毕业设计</t>
  </si>
  <si>
    <t>毕业答辩</t>
  </si>
  <si>
    <t>其他
工作量</t>
  </si>
  <si>
    <t>应完成课时数</t>
  </si>
  <si>
    <t>刘德驹</t>
  </si>
  <si>
    <t>院长                   院督导</t>
  </si>
  <si>
    <t>张宝明</t>
  </si>
  <si>
    <t>教学院长</t>
  </si>
  <si>
    <t>李亮</t>
  </si>
  <si>
    <t>副书记</t>
  </si>
  <si>
    <t>项东升</t>
  </si>
  <si>
    <t xml:space="preserve">校督导、             药品生产技术专业负责人 </t>
  </si>
  <si>
    <t>开启余</t>
  </si>
  <si>
    <t>3月12日退休，退休后按外聘教师算。在职课时52</t>
  </si>
  <si>
    <t>王岚</t>
  </si>
  <si>
    <t xml:space="preserve">药品经营管理专业带头人、 办公室主任  </t>
  </si>
  <si>
    <t>朱露山</t>
  </si>
  <si>
    <t>周秀芹</t>
  </si>
  <si>
    <t>56周岁以上</t>
  </si>
  <si>
    <t>顾东雅</t>
  </si>
  <si>
    <t>赵斯梅</t>
  </si>
  <si>
    <t>院教学科研办公室主任</t>
  </si>
  <si>
    <t>王记莲</t>
  </si>
  <si>
    <t>宋春元</t>
  </si>
  <si>
    <t>申宏丹</t>
  </si>
  <si>
    <t>药物制剂技术专业带头人</t>
  </si>
  <si>
    <t>程卫华</t>
  </si>
  <si>
    <t>金绍娣</t>
  </si>
  <si>
    <t>药质专业带头人</t>
  </si>
  <si>
    <t>仓金顺</t>
  </si>
  <si>
    <t>校督导</t>
  </si>
  <si>
    <t>封怀兵</t>
  </si>
  <si>
    <t>许雪儿</t>
  </si>
  <si>
    <t>冯露露</t>
  </si>
  <si>
    <t>刘磊</t>
  </si>
  <si>
    <t>实训室主任</t>
  </si>
  <si>
    <t>杨柳</t>
  </si>
  <si>
    <t>董威辰</t>
  </si>
  <si>
    <t>沈玉叶</t>
  </si>
  <si>
    <t>肖苏慧</t>
  </si>
  <si>
    <t>郝文星</t>
  </si>
  <si>
    <t>5月调组织部</t>
  </si>
  <si>
    <t>王煜</t>
  </si>
  <si>
    <t>顾晨露</t>
  </si>
  <si>
    <t>田佳莹</t>
  </si>
  <si>
    <t>王靖秋</t>
  </si>
  <si>
    <t>谢鹏</t>
  </si>
  <si>
    <t>郑楷文</t>
  </si>
  <si>
    <t>朱泳兴</t>
  </si>
  <si>
    <t>实验员</t>
  </si>
  <si>
    <t>林碧琦</t>
  </si>
  <si>
    <t>辅导员</t>
  </si>
  <si>
    <t>郑童</t>
  </si>
  <si>
    <t>张子鹏</t>
  </si>
  <si>
    <t>李媛</t>
  </si>
  <si>
    <t>马彦宁</t>
  </si>
  <si>
    <t>李志威</t>
  </si>
  <si>
    <t>宋函涵</t>
  </si>
  <si>
    <t>李明</t>
  </si>
  <si>
    <t>骆俊鹏</t>
  </si>
  <si>
    <t>孙鑫</t>
  </si>
  <si>
    <t>郑敏</t>
  </si>
  <si>
    <t>朱曼毓</t>
  </si>
  <si>
    <t>吴建国</t>
  </si>
  <si>
    <t>国际教育学院</t>
  </si>
  <si>
    <t>朱驯</t>
  </si>
  <si>
    <t>科研处</t>
  </si>
  <si>
    <t>孙开进</t>
  </si>
  <si>
    <t>工会</t>
  </si>
  <si>
    <t>陈健</t>
  </si>
  <si>
    <t>图书馆</t>
  </si>
  <si>
    <t>盐城工业职业技术学院 2024-2025学年第二学期教师教学工作量统计表</t>
  </si>
  <si>
    <t>院（系、中心）：</t>
  </si>
  <si>
    <t>药品与健康学院</t>
  </si>
  <si>
    <t>填表人：</t>
  </si>
  <si>
    <t>月</t>
  </si>
  <si>
    <t>日</t>
  </si>
  <si>
    <t>此表用于核定教师课堂教学与培养计划中规定的实践教学课时。填表时必须严格填写实际课时和相关系数（见标题栏内批注），不得自行增加或减少数据项目，数据统计一律采用公式计算。</t>
  </si>
  <si>
    <t>课堂教学</t>
  </si>
  <si>
    <t>实践教学</t>
  </si>
  <si>
    <t>课程
名称</t>
  </si>
  <si>
    <t>计划
课时</t>
  </si>
  <si>
    <t>班级</t>
  </si>
  <si>
    <t>学生
人数</t>
  </si>
  <si>
    <t>周
课时/上课周数</t>
  </si>
  <si>
    <t>实际
课时</t>
  </si>
  <si>
    <t>规模
系数</t>
  </si>
  <si>
    <t>课型
系数</t>
  </si>
  <si>
    <t>小计1</t>
  </si>
  <si>
    <t>项目</t>
  </si>
  <si>
    <t>教师
人数</t>
  </si>
  <si>
    <t>类型</t>
  </si>
  <si>
    <t>实践
班级</t>
  </si>
  <si>
    <t>周
数</t>
  </si>
  <si>
    <t>修正
系数</t>
  </si>
  <si>
    <t>小计2</t>
  </si>
  <si>
    <t>大学生心理健康教育</t>
  </si>
  <si>
    <t>药质2411(44),药质2412(38)</t>
  </si>
  <si>
    <t>2/16</t>
  </si>
  <si>
    <t>药物合成技术</t>
  </si>
  <si>
    <t>药品生产2312(42)</t>
  </si>
  <si>
    <t>4/16</t>
  </si>
  <si>
    <t>药品生产2311(39)</t>
  </si>
  <si>
    <t>药用基础化学Ⅱ</t>
  </si>
  <si>
    <t>药剂2412(32)</t>
  </si>
  <si>
    <t>药用分析化学Ⅰ</t>
  </si>
  <si>
    <t>3/16</t>
  </si>
  <si>
    <t>药用化学分析工技能训练</t>
  </si>
  <si>
    <t>实践</t>
  </si>
  <si>
    <t>药管2412(40)</t>
  </si>
  <si>
    <t>药用分析化学</t>
  </si>
  <si>
    <t>药品生产2411(49)</t>
  </si>
  <si>
    <t>药品生产2412(50)</t>
  </si>
  <si>
    <t>连锁药店运营管理</t>
  </si>
  <si>
    <t>药品经营2311(39),药品经营2312(36)</t>
  </si>
  <si>
    <t>药品经营管理虚拟仿真实训</t>
  </si>
  <si>
    <t>药品经营2311(39)</t>
  </si>
  <si>
    <t>药品经营2312(36)</t>
  </si>
  <si>
    <t>医药企业管理</t>
  </si>
  <si>
    <t>药事管理与法规</t>
  </si>
  <si>
    <t>药管2411(34)</t>
  </si>
  <si>
    <t>药质2411(44)</t>
  </si>
  <si>
    <t>药质2412(38)</t>
  </si>
  <si>
    <t>化学检验员（中高级）技能训练与考核</t>
  </si>
  <si>
    <t>中医药学概论</t>
  </si>
  <si>
    <t>药管2411(34),药管2412(40)</t>
  </si>
  <si>
    <t>中药鉴定技术</t>
  </si>
  <si>
    <t>药质2311(35),药质2312(34)</t>
  </si>
  <si>
    <t>4/12</t>
  </si>
  <si>
    <t>药质2313(31)</t>
  </si>
  <si>
    <t>DCS识用与操作（电仪及自控）</t>
  </si>
  <si>
    <t>药品生产2331(43)</t>
  </si>
  <si>
    <t>5/16</t>
  </si>
  <si>
    <t>药用有机化学</t>
  </si>
  <si>
    <t>药品生产2411(49),药品生产2412(50)</t>
  </si>
  <si>
    <t>化工安全技术</t>
  </si>
  <si>
    <t>药品生产2311(39),药品生产2312(42)</t>
  </si>
  <si>
    <t>药品生产2331(43),药品生产2313(42)</t>
  </si>
  <si>
    <t>药物化学</t>
  </si>
  <si>
    <t>药物分析技术</t>
  </si>
  <si>
    <t>药剂2311(34),药剂2312(32)</t>
  </si>
  <si>
    <t>中药制剂检测技术</t>
  </si>
  <si>
    <t>药质2312(34)</t>
  </si>
  <si>
    <t>5/13</t>
  </si>
  <si>
    <t>药品检测综合实训</t>
  </si>
  <si>
    <t>中药制剂技术</t>
  </si>
  <si>
    <t>药剂2411(32)</t>
  </si>
  <si>
    <t>药品安全生产技术</t>
  </si>
  <si>
    <t>药剂2311(34)</t>
  </si>
  <si>
    <t>医用电子商务实训</t>
  </si>
  <si>
    <t>医药电子商务</t>
  </si>
  <si>
    <t>药品生产2313(42)</t>
  </si>
  <si>
    <t>创新创业基础</t>
  </si>
  <si>
    <t>药剂2411(32),药管2412(40),药管2411(34),药剂2412(32)</t>
  </si>
  <si>
    <t>制剂设备单元操作训练</t>
  </si>
  <si>
    <t>药品生产2411(49),药质2412(38),药质2411(44),药品生产2431(27),药品生产2412(50)</t>
  </si>
  <si>
    <t>药剂2312(32)</t>
  </si>
  <si>
    <t>营养与健康</t>
  </si>
  <si>
    <t>学前教育研究方法</t>
  </si>
  <si>
    <t>幼管2312(25),幼管2313(29)</t>
  </si>
  <si>
    <t>幼管2311(24)</t>
  </si>
  <si>
    <t>婴幼儿生活护理技术</t>
  </si>
  <si>
    <t>幼管2312(25)</t>
  </si>
  <si>
    <t>幼管2331(30)</t>
  </si>
  <si>
    <t>婴幼儿音乐1</t>
  </si>
  <si>
    <t>幼管2411(28)</t>
  </si>
  <si>
    <t>幼管2431(43)</t>
  </si>
  <si>
    <t>幼管2432(41)</t>
  </si>
  <si>
    <t>幼管2433(43)</t>
  </si>
  <si>
    <t>婴幼儿音乐3</t>
  </si>
  <si>
    <t>幼管2313(29)</t>
  </si>
  <si>
    <t>幼管2332(33)</t>
  </si>
  <si>
    <t>幼管2332(33),幼管2331(30)</t>
  </si>
  <si>
    <t>婴幼儿环境规划与运用</t>
  </si>
  <si>
    <t>幼教产业探索</t>
  </si>
  <si>
    <t>婴幼儿游戏与活动设计</t>
  </si>
  <si>
    <t>幼管2311(24),幼管2312(25)</t>
  </si>
  <si>
    <t>幼管2332(33),幼管2313(29)</t>
  </si>
  <si>
    <t>蒙台梭利教学法</t>
  </si>
  <si>
    <t>婴幼儿行为观察与评价</t>
  </si>
  <si>
    <t>幼儿园课程</t>
  </si>
  <si>
    <t>药物制剂技术</t>
  </si>
  <si>
    <t>药物制剂技术技能训练</t>
  </si>
  <si>
    <t>药质2311(35)</t>
  </si>
  <si>
    <t>药学技能实训</t>
  </si>
  <si>
    <t>药理学</t>
  </si>
  <si>
    <t>婴幼儿舞蹈1</t>
  </si>
  <si>
    <t>2/8</t>
  </si>
  <si>
    <t>婴幼儿舞蹈3</t>
  </si>
  <si>
    <t>分离与纯化技术</t>
  </si>
  <si>
    <t>药质2311(35),药质2313(31),药质2312(34)</t>
  </si>
  <si>
    <t>生物药品检测技术</t>
  </si>
  <si>
    <t>婴幼儿生理基础</t>
  </si>
  <si>
    <t>婴幼儿健康评估</t>
  </si>
  <si>
    <t>幼管2332(33),幼管2311(24)</t>
  </si>
  <si>
    <t>技能大赛模块B（有机）</t>
  </si>
  <si>
    <t>大学生就业创业指导</t>
  </si>
  <si>
    <t>药质2311(35),药质2313(31),药质2312(34),药品经营2312(36),药品经营2311(39)</t>
  </si>
  <si>
    <t>幼管2332(33),幼管2331(30),幼管2313(29),幼管2312(25),幼管2311(24)</t>
  </si>
  <si>
    <t>幼管2411(28),幼管2433(43),幼管2432(41),幼管2431(43)</t>
  </si>
  <si>
    <t>药品生产2411(49),药品生产2431(27),药品生产2412(50)</t>
  </si>
  <si>
    <t>药品生产2331(43),药品生产2313(42),药品生产2312(42),药品生产2311(39)</t>
  </si>
  <si>
    <t>药用微生物学</t>
  </si>
  <si>
    <t>幼儿园组织与管理</t>
  </si>
  <si>
    <t>医药信息检索</t>
  </si>
  <si>
    <t>药品经营质量管理</t>
  </si>
  <si>
    <t>药品经营质量管理（GSP）实训</t>
  </si>
  <si>
    <t>药质2311(35),药质2313(31)</t>
  </si>
  <si>
    <t>创造力教育</t>
  </si>
  <si>
    <t>幼管2312(25),幼管2331(30),幼管2313(29)</t>
  </si>
  <si>
    <t>GSP实务</t>
  </si>
  <si>
    <t>天然药物化学</t>
  </si>
  <si>
    <t>GMP实务</t>
  </si>
  <si>
    <t>生物化学</t>
  </si>
  <si>
    <t>盐城工业职业技术学院 2024-2025学年第二学期教师其他工作量统计表</t>
  </si>
  <si>
    <t>此表用于除教师常规教学外的工作量统计。必须详细填写对应工作内容，项目多于6个，可插入列，数据统计一律采用公式计算。</t>
  </si>
  <si>
    <r>
      <rPr>
        <b/>
        <sz val="12"/>
        <color indexed="8"/>
        <rFont val="黑体"/>
        <charset val="134"/>
      </rPr>
      <t>工作项目</t>
    </r>
    <r>
      <rPr>
        <sz val="10"/>
        <color indexed="8"/>
        <rFont val="黑体"/>
        <charset val="134"/>
      </rPr>
      <t>（列出项目名称）</t>
    </r>
  </si>
  <si>
    <r>
      <rPr>
        <b/>
        <sz val="12"/>
        <color indexed="8"/>
        <rFont val="黑体"/>
        <charset val="134"/>
      </rPr>
      <t>工作量</t>
    </r>
    <r>
      <rPr>
        <sz val="10"/>
        <color indexed="8"/>
        <rFont val="黑体"/>
        <charset val="134"/>
      </rPr>
      <t>（对应前列工作项目折算的课时）</t>
    </r>
  </si>
  <si>
    <t>1 指导
毕业设计</t>
  </si>
  <si>
    <t>2 毕业答辩</t>
  </si>
  <si>
    <t>3 出卷</t>
  </si>
  <si>
    <t>4 阅卷</t>
  </si>
  <si>
    <t>5 监考</t>
  </si>
  <si>
    <t>6 其他（期末补考阅卷/籍前补考出卷阅卷/补考监考）</t>
  </si>
  <si>
    <t>（3-6）总计</t>
  </si>
  <si>
    <t xml:space="preserve">药品与健康学院2024-2025学年第二学期期末考试安排           </t>
  </si>
  <si>
    <t>6月27日  8:00-10:00</t>
  </si>
  <si>
    <t>科目</t>
  </si>
  <si>
    <t>考场</t>
  </si>
  <si>
    <t>监考教师</t>
  </si>
  <si>
    <t>药管2411（35）</t>
  </si>
  <si>
    <t>药管2412（40）</t>
  </si>
  <si>
    <t>药品生产2411（50）</t>
  </si>
  <si>
    <t>药品生产2412（50）</t>
  </si>
  <si>
    <t>药品生产2431（28）</t>
  </si>
  <si>
    <t>药质2411（46）</t>
  </si>
  <si>
    <t>药质2412（40）</t>
  </si>
  <si>
    <t>药剂2411（32）</t>
  </si>
  <si>
    <t>药剂2412（32）</t>
  </si>
  <si>
    <t>幼管2411(33)</t>
  </si>
  <si>
    <t>药203</t>
  </si>
  <si>
    <t>幼管2431（45）</t>
  </si>
  <si>
    <t>药204</t>
  </si>
  <si>
    <t>幼管2432(44)</t>
  </si>
  <si>
    <t>药201</t>
  </si>
  <si>
    <t>幼管2433（45）</t>
  </si>
  <si>
    <t>药202</t>
  </si>
  <si>
    <t>6月27日  10:10-12:10</t>
  </si>
  <si>
    <t>药品生产2312(41)</t>
  </si>
  <si>
    <t>药品生产2313(40)</t>
  </si>
  <si>
    <t>药品生产2331(44)</t>
  </si>
  <si>
    <t>药剂2312(34)</t>
  </si>
  <si>
    <t>药质2313(33)</t>
  </si>
  <si>
    <t>药质2311(36)</t>
  </si>
  <si>
    <t>6月27日  14:00-16:00</t>
  </si>
  <si>
    <t>6月27日  16:10-18:10</t>
  </si>
  <si>
    <t>制药工程技术</t>
  </si>
  <si>
    <t>6月28日 7:50-9:50</t>
  </si>
  <si>
    <t>习近平新时代中国特色社会主义思想概论</t>
  </si>
  <si>
    <t>6月28日 10:00-12:00</t>
  </si>
  <si>
    <t>高等数学</t>
  </si>
  <si>
    <t>6月28日 14:00-16:00</t>
  </si>
  <si>
    <t>幼管2312(28)</t>
  </si>
  <si>
    <t>幼管2313(30)</t>
  </si>
  <si>
    <t>幼管2331(32)</t>
  </si>
  <si>
    <t>幼管2332(32)</t>
  </si>
  <si>
    <t>6月29日 8:00-10:00</t>
  </si>
  <si>
    <t>2024-2025-2 药健学院期末出卷阅卷工作量统计表</t>
  </si>
  <si>
    <t>序号</t>
  </si>
  <si>
    <t>课程名</t>
  </si>
  <si>
    <t>合班人数</t>
  </si>
  <si>
    <t>总学时</t>
  </si>
  <si>
    <t>考核方式</t>
  </si>
  <si>
    <t>上课/出卷教师</t>
  </si>
  <si>
    <t>出卷课时</t>
  </si>
  <si>
    <t>阅卷课时</t>
  </si>
  <si>
    <t>考试</t>
  </si>
  <si>
    <t>颜廷良</t>
  </si>
  <si>
    <t>药品生产2431(27)</t>
  </si>
  <si>
    <t>高盐生</t>
  </si>
  <si>
    <t>2024-2025-1学期药健学院专业课期末补考安排表</t>
  </si>
  <si>
    <t>2022级籍前补考</t>
  </si>
  <si>
    <t>学号</t>
  </si>
  <si>
    <t>年级</t>
  </si>
  <si>
    <t>任课教师</t>
  </si>
  <si>
    <t>补考时间</t>
  </si>
  <si>
    <t>补考地点</t>
  </si>
  <si>
    <t>补考工作量</t>
  </si>
  <si>
    <t>专业</t>
  </si>
  <si>
    <t>出阅卷老师</t>
  </si>
  <si>
    <t>工作量</t>
  </si>
  <si>
    <t>药用分析化学Ⅱ</t>
  </si>
  <si>
    <t>2310201107</t>
  </si>
  <si>
    <t>张紫玉</t>
  </si>
  <si>
    <t>2023级</t>
  </si>
  <si>
    <t>药品生产2313</t>
  </si>
  <si>
    <t>2月19日14:00-16:00</t>
  </si>
  <si>
    <t>广告理论与实务</t>
  </si>
  <si>
    <t>200800074</t>
  </si>
  <si>
    <t>李子春</t>
  </si>
  <si>
    <t>2022级</t>
  </si>
  <si>
    <t>药品经营与管理</t>
  </si>
  <si>
    <t>药品经营2211</t>
  </si>
  <si>
    <t>2310201100</t>
  </si>
  <si>
    <t>张文旭</t>
  </si>
  <si>
    <t>药物制剂设备</t>
  </si>
  <si>
    <t>2230203023</t>
  </si>
  <si>
    <t>吴子涵</t>
  </si>
  <si>
    <t>药物制剂2211</t>
  </si>
  <si>
    <t>2310201042</t>
  </si>
  <si>
    <t>陆婷</t>
  </si>
  <si>
    <t>医药市场营销</t>
  </si>
  <si>
    <t>200306003</t>
  </si>
  <si>
    <t>冯敬博</t>
  </si>
  <si>
    <t>2310201035</t>
  </si>
  <si>
    <t>刘仕嘉</t>
  </si>
  <si>
    <t>200606057</t>
  </si>
  <si>
    <t>汤鹏</t>
  </si>
  <si>
    <t>2210201015</t>
  </si>
  <si>
    <t>吴子诚</t>
  </si>
  <si>
    <t>胡刚</t>
  </si>
  <si>
    <t>2020级</t>
  </si>
  <si>
    <t>药物制剂2031</t>
  </si>
  <si>
    <t>2310202049</t>
  </si>
  <si>
    <t>王福臻</t>
  </si>
  <si>
    <t>药品经营2311</t>
  </si>
  <si>
    <t>2月25日前完成</t>
  </si>
  <si>
    <t>2310202057</t>
  </si>
  <si>
    <t>徐浩</t>
  </si>
  <si>
    <t>药品经营2312</t>
  </si>
  <si>
    <t>教师语言与普通话</t>
  </si>
  <si>
    <t>2130204301</t>
  </si>
  <si>
    <t>刘其洋</t>
  </si>
  <si>
    <t>婴幼儿托育服务与管理</t>
  </si>
  <si>
    <t>幼管2235</t>
  </si>
  <si>
    <t>2310202003</t>
  </si>
  <si>
    <t>陈尔越</t>
  </si>
  <si>
    <t>2310202029</t>
  </si>
  <si>
    <t>陆航</t>
  </si>
  <si>
    <t>药品市场调查、营销策划实训</t>
  </si>
  <si>
    <t>实用药理学基础</t>
  </si>
  <si>
    <t>2310102068</t>
  </si>
  <si>
    <t>陆毅</t>
  </si>
  <si>
    <t>药剂2311</t>
  </si>
  <si>
    <t>李祥乐</t>
  </si>
  <si>
    <t>2310203056</t>
  </si>
  <si>
    <t>徐静雅</t>
  </si>
  <si>
    <t>药剂2312</t>
  </si>
  <si>
    <t>2310203034</t>
  </si>
  <si>
    <t>彭愿志</t>
  </si>
  <si>
    <t>2230205030</t>
  </si>
  <si>
    <t>樊继元</t>
  </si>
  <si>
    <t>药品质量与安全</t>
  </si>
  <si>
    <t>药品质量2211</t>
  </si>
  <si>
    <t>药品市场营销学</t>
  </si>
  <si>
    <t>2230202044</t>
  </si>
  <si>
    <t>王远颐</t>
  </si>
  <si>
    <t>视唱练耳</t>
  </si>
  <si>
    <t>2430204104</t>
  </si>
  <si>
    <t>吴润南</t>
  </si>
  <si>
    <t>2024级</t>
  </si>
  <si>
    <t>幼管2431</t>
  </si>
  <si>
    <t>药用基础化学</t>
  </si>
  <si>
    <t>2230204107</t>
  </si>
  <si>
    <t>郜浩男</t>
  </si>
  <si>
    <t>2310204054</t>
  </si>
  <si>
    <t>周艺涵</t>
  </si>
  <si>
    <t>幼管2312</t>
  </si>
  <si>
    <t>2310204043</t>
  </si>
  <si>
    <t>许浩南</t>
  </si>
  <si>
    <t>幼管2311</t>
  </si>
  <si>
    <t>2330204110</t>
  </si>
  <si>
    <t>王玉莹</t>
  </si>
  <si>
    <t>幼管2332</t>
  </si>
  <si>
    <t>2330201139</t>
  </si>
  <si>
    <t>陆东雨</t>
  </si>
  <si>
    <t>药品生产2331</t>
  </si>
  <si>
    <t>2230204415</t>
  </si>
  <si>
    <t>张振</t>
  </si>
  <si>
    <t>幼管2237</t>
  </si>
  <si>
    <t>婴幼儿美术（2)</t>
  </si>
  <si>
    <t>2230204038</t>
  </si>
  <si>
    <t>曹涓涓</t>
  </si>
  <si>
    <t>2310205104</t>
  </si>
  <si>
    <t>张周</t>
  </si>
  <si>
    <t>药质2312</t>
  </si>
  <si>
    <t>2230204119</t>
  </si>
  <si>
    <t>郭芝源</t>
  </si>
  <si>
    <t>2310205017</t>
  </si>
  <si>
    <t>经奇泽</t>
  </si>
  <si>
    <t>2310205031</t>
  </si>
  <si>
    <t>施娴</t>
  </si>
  <si>
    <t>2310205044</t>
  </si>
  <si>
    <t>吴雅楠</t>
  </si>
  <si>
    <t>药质2311</t>
  </si>
  <si>
    <t>2310205085</t>
  </si>
  <si>
    <t>王昊楠</t>
  </si>
  <si>
    <t>2210205010</t>
  </si>
  <si>
    <t>华世海</t>
  </si>
  <si>
    <t>2310205002</t>
  </si>
  <si>
    <t>陈慧</t>
  </si>
  <si>
    <t>婴幼儿家庭教育</t>
  </si>
  <si>
    <t>中药学</t>
  </si>
  <si>
    <t>2230204122</t>
  </si>
  <si>
    <t>韩杰曼</t>
  </si>
  <si>
    <t>幼管2236</t>
  </si>
  <si>
    <t>婴幼儿心理学</t>
  </si>
  <si>
    <t>2230204227</t>
  </si>
  <si>
    <t>潘颖</t>
  </si>
  <si>
    <t>幼管2232</t>
  </si>
  <si>
    <t>婴幼儿感觉统合训练</t>
  </si>
  <si>
    <t>2310204032</t>
  </si>
  <si>
    <t>孙雪</t>
  </si>
  <si>
    <t>2230204342</t>
  </si>
  <si>
    <t>吴烨蓓</t>
  </si>
  <si>
    <t>2230204396</t>
  </si>
  <si>
    <t>张楚悦</t>
  </si>
  <si>
    <t>2410201125</t>
  </si>
  <si>
    <t>张磊</t>
  </si>
  <si>
    <t>药品生产2411</t>
  </si>
  <si>
    <t>2210205005</t>
  </si>
  <si>
    <t>王思淇</t>
  </si>
  <si>
    <t>2410201025</t>
  </si>
  <si>
    <t>潘盐</t>
  </si>
  <si>
    <t>军事理论</t>
  </si>
  <si>
    <t>药用基础化学Ⅰ</t>
  </si>
  <si>
    <t>2410205082</t>
  </si>
  <si>
    <t>周闽</t>
  </si>
  <si>
    <t>药质2411</t>
  </si>
  <si>
    <t>2410205081</t>
  </si>
  <si>
    <t>周皓天</t>
  </si>
  <si>
    <t>2410202023</t>
  </si>
  <si>
    <t>王典</t>
  </si>
  <si>
    <t>药管2412</t>
  </si>
  <si>
    <t>婴幼儿音乐2</t>
  </si>
  <si>
    <t>2330204070</t>
  </si>
  <si>
    <t>池青扬</t>
  </si>
  <si>
    <t>2330204081</t>
  </si>
  <si>
    <t>季仁杰</t>
  </si>
  <si>
    <t>大学生职业生涯规划</t>
  </si>
  <si>
    <t>2410202030</t>
  </si>
  <si>
    <t>许晓雅</t>
  </si>
  <si>
    <t>2410201004</t>
  </si>
  <si>
    <t>杜淮得</t>
  </si>
  <si>
    <t>药品生产2412</t>
  </si>
  <si>
    <t>2430204092</t>
  </si>
  <si>
    <t>孙俪匀</t>
  </si>
  <si>
    <t>幼管2432</t>
  </si>
  <si>
    <t>药物分析</t>
  </si>
  <si>
    <t>药物合成技能训练</t>
  </si>
  <si>
    <t>2310203047</t>
  </si>
  <si>
    <t>王施玥</t>
  </si>
  <si>
    <t>2310205097</t>
  </si>
  <si>
    <t>严宇丁</t>
  </si>
  <si>
    <t>药质2313</t>
  </si>
  <si>
    <t>2310205065</t>
  </si>
  <si>
    <t>杜佳桦</t>
  </si>
  <si>
    <t>2330204125</t>
  </si>
  <si>
    <t>张思琳</t>
  </si>
  <si>
    <t>幼管2331</t>
  </si>
  <si>
    <t>2330204111</t>
  </si>
  <si>
    <t>王泽方</t>
  </si>
  <si>
    <t>2130204391</t>
  </si>
  <si>
    <t>范嘉乐</t>
  </si>
  <si>
    <t>2330204101</t>
  </si>
  <si>
    <t>孙卉怡</t>
  </si>
  <si>
    <t>2330204100</t>
  </si>
  <si>
    <t>施雯</t>
  </si>
  <si>
    <t>2330204107</t>
  </si>
  <si>
    <t>王姝婷</t>
  </si>
  <si>
    <t>2330204067</t>
  </si>
  <si>
    <t>陈罗清</t>
  </si>
  <si>
    <t>婴幼儿舞蹈2</t>
  </si>
  <si>
    <t>制药单元操作技术</t>
  </si>
  <si>
    <t>2330201133</t>
  </si>
  <si>
    <t>杭玲琦</t>
  </si>
  <si>
    <t>2330201144</t>
  </si>
  <si>
    <t>邵志明</t>
  </si>
  <si>
    <t>2330201135</t>
  </si>
  <si>
    <t>金志鹏</t>
  </si>
  <si>
    <t>DCS技能训练与考核</t>
  </si>
  <si>
    <t>2330201168</t>
  </si>
  <si>
    <t>郑潇</t>
  </si>
  <si>
    <t>2330201158</t>
  </si>
  <si>
    <t>薛梦琪</t>
  </si>
  <si>
    <t>药学综合知识与技能</t>
  </si>
  <si>
    <t>2310202002</t>
  </si>
  <si>
    <t>曹慧杰</t>
  </si>
  <si>
    <t>2310202062</t>
  </si>
  <si>
    <t>杨敏慧</t>
  </si>
  <si>
    <t>技能大赛模块C（仪分）</t>
  </si>
  <si>
    <t>婴幼儿营养</t>
  </si>
  <si>
    <t>绘本赏析与运用</t>
  </si>
  <si>
    <t>2410204150</t>
  </si>
  <si>
    <t>王文豪</t>
  </si>
  <si>
    <t>幼管2411</t>
  </si>
  <si>
    <t>2410203017</t>
  </si>
  <si>
    <t>嵇锦蕊</t>
  </si>
  <si>
    <t>药剂2411</t>
  </si>
  <si>
    <t>2410203062</t>
  </si>
  <si>
    <t>于润雅</t>
  </si>
  <si>
    <t>2410203039</t>
  </si>
  <si>
    <t>吴心茂</t>
  </si>
  <si>
    <t>药剂2412</t>
  </si>
  <si>
    <t>2410203023</t>
  </si>
  <si>
    <t>刘浩</t>
  </si>
  <si>
    <t>2410203047</t>
  </si>
  <si>
    <t>于佳佳</t>
  </si>
  <si>
    <t>托幼机构事务管理</t>
  </si>
  <si>
    <t>2310204162</t>
  </si>
  <si>
    <t>王仅一</t>
  </si>
  <si>
    <t>幼管2313</t>
  </si>
  <si>
    <t>2430201091</t>
  </si>
  <si>
    <t>王玉莉</t>
  </si>
  <si>
    <t>药品生产2431</t>
  </si>
  <si>
    <t>药品储存与养护</t>
  </si>
  <si>
    <t>2310205006</t>
  </si>
  <si>
    <t>陈毅</t>
  </si>
  <si>
    <t>2310205011</t>
  </si>
  <si>
    <t>何琪</t>
  </si>
  <si>
    <t>2310205021</t>
  </si>
  <si>
    <t>梁舒辉</t>
  </si>
  <si>
    <t>2025年药管毕业设计指导及答辩工作量</t>
  </si>
  <si>
    <t>药生药剂药质专业</t>
  </si>
  <si>
    <t>婴幼儿管理专业</t>
  </si>
  <si>
    <t>指导毕业设计人数</t>
  </si>
  <si>
    <t>指导毕业设计课时</t>
  </si>
  <si>
    <t>指导老师分配答辩课时</t>
  </si>
  <si>
    <t>答辩课时合并</t>
  </si>
  <si>
    <t>指导教师</t>
  </si>
  <si>
    <t>毕业论文指导人数</t>
  </si>
  <si>
    <t>毕业论文指导课时</t>
  </si>
  <si>
    <t>答辩课时</t>
  </si>
  <si>
    <t>总课时</t>
  </si>
  <si>
    <t>3</t>
  </si>
  <si>
    <t>4</t>
  </si>
  <si>
    <t>汇总</t>
  </si>
  <si>
    <t>指导</t>
  </si>
  <si>
    <t>答辩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</si>
</sst>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_);[Red]\(0.0\)"/>
    <numFmt numFmtId="179" formatCode="0_ "/>
    <numFmt numFmtId="180" formatCode="0.00_);[Red]\(0.00\)"/>
    <numFmt numFmtId="181" formatCode="0.00_ "/>
  </numFmts>
  <fonts count="99">
    <font>
      <sz val="12"/>
      <name val="宋体"/>
      <charset val="134"/>
    </font>
    <font>
      <b/>
      <sz val="16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9"/>
      <color rgb="FFFF0000"/>
      <name val="SimSun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6"/>
      <color indexed="8"/>
      <name val="黑体"/>
      <charset val="134"/>
    </font>
    <font>
      <b/>
      <sz val="16"/>
      <name val="黑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2"/>
      <color indexed="8"/>
      <name val="黑体"/>
      <charset val="134"/>
    </font>
    <font>
      <sz val="9"/>
      <color indexed="10"/>
      <name val="宋体"/>
      <charset val="134"/>
    </font>
    <font>
      <b/>
      <sz val="8"/>
      <color indexed="8"/>
      <name val="黑体"/>
      <charset val="134"/>
    </font>
    <font>
      <b/>
      <sz val="8"/>
      <name val="黑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9"/>
      <name val="宋体"/>
      <charset val="134"/>
      <scheme val="major"/>
    </font>
    <font>
      <sz val="9"/>
      <name val="黑体"/>
      <charset val="134"/>
    </font>
    <font>
      <b/>
      <sz val="12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sz val="11"/>
      <color indexed="8"/>
      <name val="宋体"/>
      <charset val="134"/>
    </font>
    <font>
      <sz val="11"/>
      <color indexed="52"/>
      <name val="Tahoma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Tahoma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Tahoma"/>
      <charset val="134"/>
    </font>
    <font>
      <sz val="11"/>
      <color indexed="60"/>
      <name val="Tahoma"/>
      <charset val="134"/>
    </font>
    <font>
      <b/>
      <sz val="11"/>
      <color indexed="52"/>
      <name val="Tahoma"/>
      <charset val="134"/>
    </font>
    <font>
      <sz val="11"/>
      <color indexed="17"/>
      <name val="Tahoma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Tahoma"/>
      <charset val="134"/>
    </font>
    <font>
      <b/>
      <sz val="11"/>
      <color indexed="56"/>
      <name val="Tahoma"/>
      <charset val="134"/>
    </font>
    <font>
      <sz val="11"/>
      <color indexed="62"/>
      <name val="Tahoma"/>
      <charset val="134"/>
    </font>
    <font>
      <b/>
      <sz val="11"/>
      <color indexed="9"/>
      <name val="Tahoma"/>
      <charset val="134"/>
    </font>
    <font>
      <b/>
      <sz val="11"/>
      <color indexed="9"/>
      <name val="宋体"/>
      <charset val="134"/>
    </font>
    <font>
      <sz val="11"/>
      <color indexed="10"/>
      <name val="Tahoma"/>
      <charset val="134"/>
    </font>
    <font>
      <i/>
      <sz val="11"/>
      <color indexed="23"/>
      <name val="Tahoma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5"/>
      <color indexed="56"/>
      <name val="Tahoma"/>
      <charset val="134"/>
    </font>
    <font>
      <b/>
      <sz val="11"/>
      <color indexed="63"/>
      <name val="Tahoma"/>
      <charset val="134"/>
    </font>
    <font>
      <u/>
      <sz val="12"/>
      <color indexed="12"/>
      <name val="宋体"/>
      <charset val="134"/>
    </font>
    <font>
      <sz val="10"/>
      <color indexed="8"/>
      <name val="黑体"/>
      <charset val="134"/>
    </font>
    <font>
      <sz val="9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CDD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</borders>
  <cellStyleXfs count="118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5" borderId="1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6" borderId="20" applyNumberFormat="0" applyAlignment="0" applyProtection="0">
      <alignment vertical="center"/>
    </xf>
    <xf numFmtId="0" fontId="52" fillId="7" borderId="21" applyNumberFormat="0" applyAlignment="0" applyProtection="0">
      <alignment vertical="center"/>
    </xf>
    <xf numFmtId="0" fontId="53" fillId="7" borderId="20" applyNumberFormat="0" applyAlignment="0" applyProtection="0">
      <alignment vertical="center"/>
    </xf>
    <xf numFmtId="0" fontId="54" fillId="8" borderId="22" applyNumberFormat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0" fillId="0" borderId="0"/>
    <xf numFmtId="0" fontId="64" fillId="40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9" fillId="44" borderId="26" applyNumberFormat="0" applyAlignment="0" applyProtection="0">
      <alignment vertical="center"/>
    </xf>
    <xf numFmtId="0" fontId="70" fillId="0" borderId="0"/>
    <xf numFmtId="0" fontId="68" fillId="0" borderId="0" applyNumberFormat="0" applyFill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0" borderId="0">
      <alignment vertical="center"/>
    </xf>
    <xf numFmtId="0" fontId="69" fillId="44" borderId="26" applyNumberFormat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/>
    <xf numFmtId="0" fontId="64" fillId="47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69" fillId="44" borderId="26" applyNumberFormat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70" fillId="0" borderId="0"/>
    <xf numFmtId="0" fontId="69" fillId="44" borderId="26" applyNumberFormat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1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5" fillId="55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70" fillId="0" borderId="0"/>
    <xf numFmtId="0" fontId="0" fillId="0" borderId="0"/>
    <xf numFmtId="0" fontId="64" fillId="39" borderId="0" applyNumberFormat="0" applyBorder="0" applyAlignment="0" applyProtection="0">
      <alignment vertical="center"/>
    </xf>
    <xf numFmtId="0" fontId="70" fillId="0" borderId="0"/>
    <xf numFmtId="0" fontId="64" fillId="47" borderId="0" applyNumberFormat="0" applyBorder="0" applyAlignment="0" applyProtection="0">
      <alignment vertical="center"/>
    </xf>
    <xf numFmtId="0" fontId="0" fillId="0" borderId="0"/>
    <xf numFmtId="0" fontId="64" fillId="39" borderId="0" applyNumberFormat="0" applyBorder="0" applyAlignment="0" applyProtection="0">
      <alignment vertical="center"/>
    </xf>
    <xf numFmtId="0" fontId="0" fillId="0" borderId="0"/>
    <xf numFmtId="0" fontId="63" fillId="41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0" fillId="0" borderId="0"/>
    <xf numFmtId="0" fontId="64" fillId="39" borderId="0" applyNumberFormat="0" applyBorder="0" applyAlignment="0" applyProtection="0">
      <alignment vertical="center"/>
    </xf>
    <xf numFmtId="0" fontId="0" fillId="0" borderId="0"/>
    <xf numFmtId="0" fontId="72" fillId="39" borderId="0" applyNumberFormat="0" applyBorder="0" applyAlignment="0" applyProtection="0">
      <alignment vertical="center"/>
    </xf>
    <xf numFmtId="0" fontId="70" fillId="0" borderId="0"/>
    <xf numFmtId="0" fontId="64" fillId="47" borderId="0" applyNumberFormat="0" applyBorder="0" applyAlignment="0" applyProtection="0">
      <alignment vertical="center"/>
    </xf>
    <xf numFmtId="0" fontId="70" fillId="0" borderId="0"/>
    <xf numFmtId="0" fontId="64" fillId="47" borderId="0" applyNumberFormat="0" applyBorder="0" applyAlignment="0" applyProtection="0">
      <alignment vertical="center"/>
    </xf>
    <xf numFmtId="0" fontId="70" fillId="0" borderId="0"/>
    <xf numFmtId="0" fontId="64" fillId="47" borderId="0" applyNumberFormat="0" applyBorder="0" applyAlignment="0" applyProtection="0">
      <alignment vertical="center"/>
    </xf>
    <xf numFmtId="0" fontId="70" fillId="0" borderId="0"/>
    <xf numFmtId="0" fontId="70" fillId="0" borderId="0"/>
    <xf numFmtId="0" fontId="69" fillId="44" borderId="26" applyNumberFormat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70" fillId="0" borderId="0"/>
    <xf numFmtId="0" fontId="69" fillId="44" borderId="26" applyNumberFormat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9" fillId="44" borderId="26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0"/>
    <xf numFmtId="0" fontId="63" fillId="43" borderId="0" applyNumberFormat="0" applyBorder="0" applyAlignment="0" applyProtection="0">
      <alignment vertical="center"/>
    </xf>
    <xf numFmtId="0" fontId="69" fillId="44" borderId="26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0"/>
    <xf numFmtId="0" fontId="63" fillId="43" borderId="0" applyNumberFormat="0" applyBorder="0" applyAlignment="0" applyProtection="0">
      <alignment vertical="center"/>
    </xf>
    <xf numFmtId="0" fontId="69" fillId="44" borderId="26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0"/>
    <xf numFmtId="0" fontId="63" fillId="43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0" fillId="0" borderId="0"/>
    <xf numFmtId="0" fontId="63" fillId="41" borderId="0" applyNumberFormat="0" applyBorder="0" applyAlignment="0" applyProtection="0">
      <alignment vertical="center"/>
    </xf>
    <xf numFmtId="0" fontId="0" fillId="0" borderId="0"/>
    <xf numFmtId="0" fontId="72" fillId="43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0" fillId="0" borderId="0"/>
    <xf numFmtId="0" fontId="72" fillId="43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0" fillId="0" borderId="0"/>
    <xf numFmtId="0" fontId="72" fillId="43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0" fillId="0" borderId="0"/>
    <xf numFmtId="0" fontId="72" fillId="43" borderId="0" applyNumberFormat="0" applyBorder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4" fillId="43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69" fillId="44" borderId="26" applyNumberFormat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69" fillId="44" borderId="26" applyNumberFormat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69" fillId="44" borderId="26" applyNumberFormat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43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43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0" fillId="0" borderId="0"/>
    <xf numFmtId="0" fontId="64" fillId="37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86" fillId="38" borderId="26" applyNumberFormat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0" fillId="0" borderId="0"/>
    <xf numFmtId="0" fontId="87" fillId="57" borderId="32" applyNumberFormat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87" fillId="57" borderId="32" applyNumberFormat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87" fillId="57" borderId="32" applyNumberFormat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87" fillId="57" borderId="32" applyNumberFormat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0" borderId="0">
      <alignment vertical="center"/>
    </xf>
    <xf numFmtId="0" fontId="81" fillId="51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4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43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44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3" fillId="54" borderId="0" applyNumberFormat="0" applyBorder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4" fillId="43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56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0" fillId="0" borderId="0"/>
    <xf numFmtId="0" fontId="64" fillId="56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2" fillId="47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44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93" fillId="0" borderId="33" applyNumberFormat="0" applyFill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94" fillId="0" borderId="3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2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29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6" fillId="38" borderId="26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6" fillId="38" borderId="26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0" fillId="0" borderId="0"/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1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81" fillId="51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6" fillId="38" borderId="26" applyNumberFormat="0" applyAlignment="0" applyProtection="0">
      <alignment vertical="center"/>
    </xf>
    <xf numFmtId="0" fontId="0" fillId="0" borderId="0">
      <alignment vertical="center"/>
    </xf>
    <xf numFmtId="0" fontId="86" fillId="38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1" fillId="51" borderId="0" applyNumberFormat="0" applyBorder="0" applyAlignment="0" applyProtection="0">
      <alignment vertical="center"/>
    </xf>
    <xf numFmtId="0" fontId="0" fillId="0" borderId="0"/>
    <xf numFmtId="0" fontId="0" fillId="46" borderId="27" applyNumberFormat="0" applyFont="0" applyAlignment="0" applyProtection="0">
      <alignment vertical="center"/>
    </xf>
    <xf numFmtId="0" fontId="0" fillId="0" borderId="0"/>
    <xf numFmtId="0" fontId="81" fillId="51" borderId="0" applyNumberFormat="0" applyBorder="0" applyAlignment="0" applyProtection="0">
      <alignment vertical="center"/>
    </xf>
    <xf numFmtId="0" fontId="0" fillId="0" borderId="0"/>
    <xf numFmtId="0" fontId="0" fillId="46" borderId="2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4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75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87" fillId="57" borderId="32" applyNumberFormat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87" fillId="57" borderId="32" applyNumberFormat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87" fillId="57" borderId="32" applyNumberFormat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87" fillId="57" borderId="32" applyNumberFormat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87" fillId="57" borderId="32" applyNumberFormat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87" fillId="57" borderId="32" applyNumberFormat="0" applyAlignment="0" applyProtection="0">
      <alignment vertical="center"/>
    </xf>
    <xf numFmtId="0" fontId="91" fillId="0" borderId="31" applyNumberFormat="0" applyFill="0" applyAlignment="0" applyProtection="0">
      <alignment vertical="center"/>
    </xf>
    <xf numFmtId="0" fontId="87" fillId="57" borderId="32" applyNumberFormat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84" fillId="0" borderId="31" applyNumberFormat="0" applyFill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72" fillId="57" borderId="0" applyNumberFormat="0" applyBorder="0" applyAlignment="0" applyProtection="0">
      <alignment vertical="center"/>
    </xf>
    <xf numFmtId="0" fontId="80" fillId="44" borderId="26" applyNumberFormat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88" fillId="57" borderId="32" applyNumberFormat="0" applyAlignment="0" applyProtection="0">
      <alignment vertical="center"/>
    </xf>
    <xf numFmtId="0" fontId="87" fillId="57" borderId="32" applyNumberFormat="0" applyAlignment="0" applyProtection="0">
      <alignment vertical="center"/>
    </xf>
    <xf numFmtId="0" fontId="87" fillId="57" borderId="32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86" fillId="38" borderId="26" applyNumberFormat="0" applyAlignment="0" applyProtection="0">
      <alignment vertical="center"/>
    </xf>
    <xf numFmtId="0" fontId="64" fillId="48" borderId="0" applyNumberFormat="0" applyBorder="0" applyAlignment="0" applyProtection="0">
      <alignment vertical="center"/>
    </xf>
    <xf numFmtId="0" fontId="86" fillId="38" borderId="26" applyNumberFormat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72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72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64" fillId="58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6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79" fillId="52" borderId="0" applyNumberFormat="0" applyBorder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83" fillId="44" borderId="30" applyNumberFormat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95" fillId="44" borderId="30" applyNumberFormat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92" fillId="38" borderId="26" applyNumberFormat="0" applyAlignment="0" applyProtection="0">
      <alignment vertical="center"/>
    </xf>
    <xf numFmtId="0" fontId="86" fillId="38" borderId="26" applyNumberFormat="0" applyAlignment="0" applyProtection="0">
      <alignment vertical="center"/>
    </xf>
    <xf numFmtId="0" fontId="86" fillId="38" borderId="26" applyNumberFormat="0" applyAlignment="0" applyProtection="0">
      <alignment vertical="center"/>
    </xf>
    <xf numFmtId="0" fontId="86" fillId="38" borderId="26" applyNumberFormat="0" applyAlignment="0" applyProtection="0">
      <alignment vertical="center"/>
    </xf>
    <xf numFmtId="0" fontId="86" fillId="38" borderId="26" applyNumberFormat="0" applyAlignment="0" applyProtection="0">
      <alignment vertical="center"/>
    </xf>
    <xf numFmtId="0" fontId="86" fillId="38" borderId="26" applyNumberFormat="0" applyAlignment="0" applyProtection="0">
      <alignment vertical="center"/>
    </xf>
    <xf numFmtId="0" fontId="86" fillId="38" borderId="26" applyNumberFormat="0" applyAlignment="0" applyProtection="0">
      <alignment vertical="center"/>
    </xf>
    <xf numFmtId="0" fontId="72" fillId="53" borderId="0" applyNumberFormat="0" applyBorder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46" borderId="2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285">
    <xf numFmtId="0" fontId="0" fillId="0" borderId="0" xfId="0">
      <alignment vertical="center"/>
    </xf>
    <xf numFmtId="0" fontId="1" fillId="0" borderId="0" xfId="927" applyFont="1" applyFill="1" applyAlignment="1">
      <alignment horizontal="center" vertical="center"/>
    </xf>
    <xf numFmtId="49" fontId="2" fillId="0" borderId="1" xfId="927" applyNumberFormat="1" applyFont="1" applyFill="1" applyBorder="1" applyAlignment="1">
      <alignment horizontal="center" vertical="center"/>
    </xf>
    <xf numFmtId="0" fontId="2" fillId="0" borderId="2" xfId="927" applyFont="1" applyFill="1" applyBorder="1" applyAlignment="1">
      <alignment horizontal="center" vertical="center"/>
    </xf>
    <xf numFmtId="0" fontId="3" fillId="0" borderId="2" xfId="927" applyFont="1" applyFill="1" applyBorder="1" applyAlignment="1">
      <alignment horizontal="center" vertical="center"/>
    </xf>
    <xf numFmtId="0" fontId="3" fillId="0" borderId="3" xfId="927" applyFont="1" applyFill="1" applyBorder="1" applyAlignment="1">
      <alignment horizontal="center" vertical="center"/>
    </xf>
    <xf numFmtId="49" fontId="2" fillId="0" borderId="4" xfId="927" applyNumberFormat="1" applyFont="1" applyFill="1" applyBorder="1" applyAlignment="1">
      <alignment horizontal="center" vertical="center"/>
    </xf>
    <xf numFmtId="0" fontId="2" fillId="0" borderId="5" xfId="927" applyFont="1" applyFill="1" applyBorder="1" applyAlignment="1">
      <alignment horizontal="center" vertical="center"/>
    </xf>
    <xf numFmtId="176" fontId="2" fillId="0" borderId="5" xfId="927" applyNumberFormat="1" applyFont="1" applyFill="1" applyBorder="1" applyAlignment="1">
      <alignment horizontal="center" vertical="center" wrapText="1"/>
    </xf>
    <xf numFmtId="176" fontId="2" fillId="2" borderId="5" xfId="927" applyNumberFormat="1" applyFont="1" applyFill="1" applyBorder="1" applyAlignment="1">
      <alignment horizontal="center" vertical="center" wrapText="1"/>
    </xf>
    <xf numFmtId="0" fontId="4" fillId="0" borderId="5" xfId="927" applyFont="1" applyFill="1" applyBorder="1" applyAlignment="1">
      <alignment horizontal="center" vertical="center" wrapText="1"/>
    </xf>
    <xf numFmtId="0" fontId="5" fillId="0" borderId="5" xfId="927" applyFont="1" applyFill="1" applyBorder="1" applyAlignment="1">
      <alignment horizontal="center" vertical="center" wrapText="1"/>
    </xf>
    <xf numFmtId="0" fontId="5" fillId="2" borderId="6" xfId="927" applyFont="1" applyFill="1" applyBorder="1" applyAlignment="1">
      <alignment horizontal="center" vertical="center" wrapText="1"/>
    </xf>
    <xf numFmtId="49" fontId="2" fillId="0" borderId="5" xfId="927" applyNumberFormat="1" applyFont="1" applyFill="1" applyBorder="1" applyAlignment="1">
      <alignment horizontal="center" vertical="center"/>
    </xf>
    <xf numFmtId="176" fontId="2" fillId="0" borderId="5" xfId="909" applyNumberFormat="1" applyFont="1" applyFill="1" applyBorder="1" applyAlignment="1">
      <alignment horizontal="center" vertical="center"/>
    </xf>
    <xf numFmtId="0" fontId="4" fillId="0" borderId="5" xfId="927" applyFont="1" applyFill="1" applyBorder="1" applyAlignment="1">
      <alignment horizontal="center"/>
    </xf>
    <xf numFmtId="0" fontId="5" fillId="0" borderId="5" xfId="927" applyFont="1" applyFill="1" applyBorder="1" applyAlignment="1">
      <alignment horizontal="center"/>
    </xf>
    <xf numFmtId="0" fontId="5" fillId="0" borderId="6" xfId="927" applyFont="1" applyFill="1" applyBorder="1" applyAlignment="1">
      <alignment horizontal="center"/>
    </xf>
    <xf numFmtId="0" fontId="2" fillId="0" borderId="5" xfId="1180" applyFont="1" applyBorder="1" applyAlignment="1">
      <alignment horizontal="center" vertical="center"/>
    </xf>
    <xf numFmtId="0" fontId="6" fillId="0" borderId="0" xfId="927" applyFont="1" applyFill="1" applyBorder="1" applyAlignment="1"/>
    <xf numFmtId="0" fontId="6" fillId="0" borderId="0" xfId="927" applyFont="1" applyFill="1" applyBorder="1" applyAlignment="1">
      <alignment horizontal="center"/>
    </xf>
    <xf numFmtId="0" fontId="6" fillId="0" borderId="7" xfId="927" applyFont="1" applyFill="1" applyBorder="1" applyAlignment="1">
      <alignment horizontal="center"/>
    </xf>
    <xf numFmtId="49" fontId="2" fillId="3" borderId="5" xfId="927" applyNumberFormat="1" applyFont="1" applyFill="1" applyBorder="1" applyAlignment="1">
      <alignment horizontal="center" vertical="center"/>
    </xf>
    <xf numFmtId="0" fontId="2" fillId="0" borderId="5" xfId="1179" applyFont="1" applyBorder="1" applyAlignment="1">
      <alignment horizontal="center" vertical="center"/>
    </xf>
    <xf numFmtId="0" fontId="2" fillId="0" borderId="5" xfId="1179" applyFont="1" applyBorder="1" applyAlignment="1">
      <alignment horizontal="center" vertical="center" wrapText="1"/>
    </xf>
    <xf numFmtId="0" fontId="2" fillId="0" borderId="5" xfId="909" applyFont="1" applyFill="1" applyBorder="1" applyAlignment="1">
      <alignment horizontal="center" vertical="center" wrapText="1"/>
    </xf>
    <xf numFmtId="49" fontId="2" fillId="0" borderId="0" xfId="927" applyNumberFormat="1" applyFont="1" applyFill="1" applyAlignment="1">
      <alignment horizontal="center" vertical="center"/>
    </xf>
    <xf numFmtId="0" fontId="2" fillId="0" borderId="0" xfId="909" applyFont="1" applyFill="1" applyAlignment="1">
      <alignment horizontal="center" vertical="center" wrapText="1"/>
    </xf>
    <xf numFmtId="176" fontId="2" fillId="0" borderId="0" xfId="909" applyNumberFormat="1" applyFont="1" applyFill="1" applyAlignment="1">
      <alignment horizontal="center" vertical="center"/>
    </xf>
    <xf numFmtId="0" fontId="4" fillId="0" borderId="0" xfId="927" applyFont="1" applyFill="1" applyAlignment="1">
      <alignment horizontal="center"/>
    </xf>
    <xf numFmtId="0" fontId="5" fillId="0" borderId="0" xfId="927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8" xfId="927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6" fontId="2" fillId="0" borderId="9" xfId="909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2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15" fillId="0" borderId="0" xfId="0" applyNumberFormat="1" applyFont="1" applyFill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left"/>
    </xf>
    <xf numFmtId="0" fontId="16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 vertical="center"/>
    </xf>
    <xf numFmtId="0" fontId="0" fillId="2" borderId="5" xfId="0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5" xfId="909" applyFont="1" applyFill="1" applyBorder="1" applyAlignment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5" xfId="937" applyFont="1" applyFill="1" applyBorder="1" applyAlignment="1">
      <alignment horizontal="center" vertical="center"/>
    </xf>
    <xf numFmtId="0" fontId="24" fillId="0" borderId="5" xfId="82" applyFont="1" applyFill="1" applyBorder="1" applyAlignment="1" applyProtection="1">
      <alignment horizontal="center" vertical="center" wrapText="1"/>
      <protection locked="0"/>
    </xf>
    <xf numFmtId="177" fontId="24" fillId="0" borderId="5" xfId="0" applyNumberFormat="1" applyFont="1" applyFill="1" applyBorder="1" applyAlignment="1">
      <alignment horizontal="center" vertical="center"/>
    </xf>
    <xf numFmtId="0" fontId="24" fillId="2" borderId="5" xfId="909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7" fillId="0" borderId="0" xfId="0" applyFont="1" applyFill="1" applyAlignment="1" applyProtection="1">
      <alignment horizontal="center" vertical="center" wrapText="1"/>
      <protection locked="0"/>
    </xf>
    <xf numFmtId="0" fontId="28" fillId="0" borderId="0" xfId="0" applyFont="1" applyFill="1" applyAlignment="1" applyProtection="1">
      <alignment horizontal="center" vertical="center" wrapText="1"/>
      <protection locked="0"/>
    </xf>
    <xf numFmtId="0" fontId="29" fillId="0" borderId="0" xfId="0" applyFont="1" applyFill="1" applyAlignment="1" applyProtection="1">
      <alignment horizontal="right" vertical="center" wrapText="1"/>
      <protection locked="0"/>
    </xf>
    <xf numFmtId="0" fontId="30" fillId="0" borderId="0" xfId="0" applyFont="1" applyFill="1" applyAlignment="1" applyProtection="1">
      <alignment horizontal="right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29" fillId="0" borderId="14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178" fontId="29" fillId="0" borderId="0" xfId="0" applyNumberFormat="1" applyFont="1" applyFill="1" applyAlignment="1" applyProtection="1">
      <alignment horizontal="center" vertical="center" wrapText="1"/>
      <protection locked="0"/>
    </xf>
    <xf numFmtId="178" fontId="30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32" fillId="0" borderId="14" xfId="0" applyNumberFormat="1" applyFont="1" applyFill="1" applyBorder="1" applyAlignment="1" applyProtection="1">
      <alignment horizontal="left" wrapText="1"/>
    </xf>
    <xf numFmtId="176" fontId="24" fillId="0" borderId="14" xfId="0" applyNumberFormat="1" applyFont="1" applyFill="1" applyBorder="1" applyAlignment="1" applyProtection="1">
      <alignment horizontal="left" wrapText="1"/>
    </xf>
    <xf numFmtId="176" fontId="29" fillId="0" borderId="5" xfId="0" applyNumberFormat="1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 applyProtection="1">
      <alignment horizontal="center" vertical="center" wrapText="1"/>
    </xf>
    <xf numFmtId="0" fontId="29" fillId="0" borderId="5" xfId="0" applyFont="1" applyFill="1" applyBorder="1" applyAlignment="1" applyProtection="1">
      <alignment horizontal="center" vertical="center" wrapText="1"/>
    </xf>
    <xf numFmtId="0" fontId="33" fillId="0" borderId="5" xfId="0" applyFont="1" applyFill="1" applyBorder="1" applyAlignment="1" applyProtection="1">
      <alignment horizontal="center" vertical="center" wrapText="1"/>
    </xf>
    <xf numFmtId="0" fontId="34" fillId="0" borderId="5" xfId="0" applyFont="1" applyFill="1" applyBorder="1" applyAlignment="1" applyProtection="1">
      <alignment horizontal="center" vertical="center" wrapText="1"/>
    </xf>
    <xf numFmtId="176" fontId="34" fillId="0" borderId="5" xfId="0" applyNumberFormat="1" applyFont="1" applyFill="1" applyBorder="1" applyAlignment="1" applyProtection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179" fontId="24" fillId="0" borderId="5" xfId="82" applyNumberFormat="1" applyFont="1" applyFill="1" applyBorder="1" applyAlignment="1" applyProtection="1">
      <alignment horizontal="center" vertical="center" wrapText="1"/>
      <protection locked="0"/>
    </xf>
    <xf numFmtId="177" fontId="24" fillId="0" borderId="5" xfId="769" applyNumberFormat="1" applyFont="1" applyFill="1" applyBorder="1" applyAlignment="1" applyProtection="1">
      <alignment horizontal="center" vertical="center" wrapText="1"/>
      <protection locked="0"/>
    </xf>
    <xf numFmtId="176" fontId="24" fillId="0" borderId="5" xfId="909" applyNumberFormat="1" applyFont="1" applyFill="1" applyBorder="1" applyAlignment="1">
      <alignment horizontal="center" vertical="center"/>
    </xf>
    <xf numFmtId="0" fontId="35" fillId="0" borderId="8" xfId="927" applyFont="1" applyFill="1" applyBorder="1" applyAlignment="1">
      <alignment horizontal="center"/>
    </xf>
    <xf numFmtId="0" fontId="35" fillId="0" borderId="5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177" fontId="24" fillId="0" borderId="5" xfId="0" applyNumberFormat="1" applyFont="1" applyFill="1" applyBorder="1" applyAlignment="1" applyProtection="1">
      <alignment horizontal="center" vertical="center"/>
      <protection locked="0"/>
    </xf>
    <xf numFmtId="176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" xfId="0" applyFont="1" applyFill="1" applyBorder="1" applyAlignment="1">
      <alignment horizontal="center" vertical="center"/>
    </xf>
    <xf numFmtId="0" fontId="24" fillId="0" borderId="5" xfId="934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/>
    </xf>
    <xf numFmtId="0" fontId="37" fillId="0" borderId="5" xfId="82" applyFont="1" applyFill="1" applyBorder="1" applyAlignment="1" applyProtection="1">
      <alignment horizontal="center" vertical="center" wrapText="1"/>
      <protection locked="0"/>
    </xf>
    <xf numFmtId="177" fontId="38" fillId="0" borderId="5" xfId="0" applyNumberFormat="1" applyFont="1" applyBorder="1" applyAlignment="1">
      <alignment horizontal="center" vertical="center"/>
    </xf>
    <xf numFmtId="177" fontId="24" fillId="0" borderId="5" xfId="82" applyNumberFormat="1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>
      <alignment horizontal="center" vertical="center" wrapText="1"/>
    </xf>
    <xf numFmtId="179" fontId="38" fillId="0" borderId="5" xfId="0" applyNumberFormat="1" applyFont="1" applyFill="1" applyBorder="1" applyAlignment="1">
      <alignment horizontal="center" vertical="center"/>
    </xf>
    <xf numFmtId="177" fontId="38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176" fontId="24" fillId="0" borderId="9" xfId="909" applyNumberFormat="1" applyFont="1" applyFill="1" applyBorder="1" applyAlignment="1">
      <alignment horizontal="center" vertical="center"/>
    </xf>
    <xf numFmtId="178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2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Alignment="1" applyProtection="1">
      <alignment horizontal="center" vertical="center" wrapText="1"/>
      <protection locked="0"/>
    </xf>
    <xf numFmtId="176" fontId="29" fillId="0" borderId="0" xfId="0" applyNumberFormat="1" applyFont="1" applyFill="1" applyAlignment="1" applyProtection="1">
      <alignment horizontal="center" vertical="center" wrapText="1"/>
      <protection locked="0"/>
    </xf>
    <xf numFmtId="176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29" fillId="0" borderId="0" xfId="0" applyNumberFormat="1" applyFont="1" applyFill="1" applyAlignment="1" applyProtection="1">
      <alignment horizontal="left" vertical="center" wrapText="1"/>
      <protection locked="0"/>
    </xf>
    <xf numFmtId="178" fontId="33" fillId="0" borderId="5" xfId="0" applyNumberFormat="1" applyFont="1" applyFill="1" applyBorder="1" applyAlignment="1" applyProtection="1">
      <alignment horizontal="center" vertical="center" wrapText="1"/>
    </xf>
    <xf numFmtId="0" fontId="37" fillId="0" borderId="5" xfId="0" applyFont="1" applyFill="1" applyBorder="1" applyAlignment="1" applyProtection="1">
      <alignment horizontal="center" vertical="center" wrapText="1"/>
      <protection locked="0"/>
    </xf>
    <xf numFmtId="177" fontId="37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37" fillId="0" borderId="5" xfId="909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30" fillId="0" borderId="14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 applyProtection="1">
      <alignment horizontal="center" vertical="center" wrapText="1"/>
      <protection locked="0"/>
    </xf>
    <xf numFmtId="176" fontId="30" fillId="0" borderId="0" xfId="0" applyNumberFormat="1" applyFont="1" applyFill="1" applyAlignment="1" applyProtection="1">
      <alignment horizontal="center" vertical="center" wrapText="1"/>
      <protection locked="0"/>
    </xf>
    <xf numFmtId="176" fontId="30" fillId="0" borderId="5" xfId="0" applyNumberFormat="1" applyFont="1" applyFill="1" applyBorder="1" applyAlignment="1" applyProtection="1">
      <alignment horizontal="center" vertical="center" wrapText="1"/>
    </xf>
    <xf numFmtId="49" fontId="34" fillId="0" borderId="5" xfId="0" applyNumberFormat="1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1" xfId="909" applyFont="1" applyFill="1" applyBorder="1" applyAlignment="1">
      <alignment horizontal="center" vertical="center"/>
    </xf>
    <xf numFmtId="0" fontId="24" fillId="0" borderId="11" xfId="937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 wrapText="1"/>
    </xf>
    <xf numFmtId="0" fontId="39" fillId="0" borderId="5" xfId="909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5" xfId="909" applyFont="1" applyFill="1" applyBorder="1" applyAlignment="1">
      <alignment horizontal="center" vertical="center"/>
    </xf>
    <xf numFmtId="0" fontId="24" fillId="0" borderId="15" xfId="937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 applyProtection="1">
      <alignment horizontal="center" vertical="center"/>
      <protection locked="0"/>
    </xf>
    <xf numFmtId="176" fontId="2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24" fillId="0" borderId="11" xfId="934" applyFont="1" applyFill="1" applyBorder="1" applyAlignment="1">
      <alignment horizontal="center" vertical="center" wrapText="1"/>
    </xf>
    <xf numFmtId="0" fontId="24" fillId="0" borderId="15" xfId="934" applyFont="1" applyFill="1" applyBorder="1" applyAlignment="1">
      <alignment horizontal="center" vertical="center" wrapText="1"/>
    </xf>
    <xf numFmtId="0" fontId="24" fillId="0" borderId="16" xfId="934" applyFont="1" applyFill="1" applyBorder="1" applyAlignment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178" fontId="30" fillId="0" borderId="0" xfId="0" applyNumberFormat="1" applyFont="1" applyFill="1" applyAlignment="1" applyProtection="1">
      <alignment horizontal="center" vertical="center" wrapText="1"/>
      <protection locked="0"/>
    </xf>
    <xf numFmtId="178" fontId="34" fillId="0" borderId="5" xfId="0" applyNumberFormat="1" applyFont="1" applyFill="1" applyBorder="1" applyAlignment="1" applyProtection="1">
      <alignment horizontal="center" vertical="center" wrapText="1"/>
    </xf>
    <xf numFmtId="180" fontId="24" fillId="0" borderId="5" xfId="917" applyNumberFormat="1" applyFont="1" applyFill="1" applyBorder="1" applyAlignment="1">
      <alignment horizontal="center" vertical="center" wrapText="1"/>
    </xf>
    <xf numFmtId="178" fontId="40" fillId="0" borderId="5" xfId="0" applyNumberFormat="1" applyFont="1" applyFill="1" applyBorder="1" applyAlignment="1" applyProtection="1">
      <alignment horizontal="center" vertical="center" wrapText="1"/>
    </xf>
    <xf numFmtId="0" fontId="41" fillId="0" borderId="5" xfId="0" applyFont="1" applyFill="1" applyBorder="1" applyAlignment="1" applyProtection="1">
      <alignment horizontal="center" vertical="center" wrapText="1"/>
    </xf>
    <xf numFmtId="0" fontId="24" fillId="0" borderId="5" xfId="935" applyFont="1" applyFill="1" applyBorder="1" applyAlignment="1">
      <alignment horizontal="center" vertical="center" wrapText="1"/>
    </xf>
    <xf numFmtId="0" fontId="24" fillId="0" borderId="5" xfId="937" applyFont="1" applyFill="1" applyBorder="1" applyAlignment="1">
      <alignment horizontal="center" vertical="center" wrapText="1"/>
    </xf>
    <xf numFmtId="0" fontId="24" fillId="0" borderId="5" xfId="919" applyFont="1" applyFill="1" applyBorder="1" applyAlignment="1">
      <alignment horizontal="center" vertical="center" wrapText="1"/>
    </xf>
    <xf numFmtId="180" fontId="24" fillId="0" borderId="5" xfId="0" applyNumberFormat="1" applyFont="1" applyFill="1" applyBorder="1" applyAlignment="1">
      <alignment horizontal="center" vertical="center" wrapText="1"/>
    </xf>
    <xf numFmtId="178" fontId="24" fillId="0" borderId="5" xfId="917" applyNumberFormat="1" applyFont="1" applyFill="1" applyBorder="1" applyAlignment="1">
      <alignment horizontal="center" vertical="center" wrapText="1"/>
    </xf>
    <xf numFmtId="0" fontId="24" fillId="0" borderId="5" xfId="124" applyNumberFormat="1" applyFont="1" applyFill="1" applyBorder="1" applyAlignment="1">
      <alignment horizontal="center" vertical="center" wrapText="1"/>
    </xf>
    <xf numFmtId="0" fontId="24" fillId="0" borderId="5" xfId="917" applyFont="1" applyFill="1" applyBorder="1" applyAlignment="1">
      <alignment horizontal="center" vertical="center" wrapText="1"/>
    </xf>
    <xf numFmtId="180" fontId="24" fillId="2" borderId="5" xfId="917" applyNumberFormat="1" applyFont="1" applyFill="1" applyBorder="1" applyAlignment="1">
      <alignment horizontal="center" vertical="center" wrapText="1"/>
    </xf>
    <xf numFmtId="181" fontId="24" fillId="0" borderId="5" xfId="937" applyNumberFormat="1" applyFont="1" applyFill="1" applyBorder="1" applyAlignment="1">
      <alignment horizontal="center" vertical="center" wrapText="1"/>
    </xf>
    <xf numFmtId="180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5" xfId="342" applyNumberFormat="1" applyFont="1" applyFill="1" applyBorder="1" applyAlignment="1">
      <alignment horizontal="center" vertical="center" wrapText="1"/>
    </xf>
    <xf numFmtId="0" fontId="24" fillId="0" borderId="5" xfId="375" applyFont="1" applyFill="1" applyBorder="1" applyAlignment="1">
      <alignment horizontal="center" vertical="center" wrapText="1"/>
    </xf>
    <xf numFmtId="176" fontId="30" fillId="0" borderId="0" xfId="0" applyNumberFormat="1" applyFont="1" applyFill="1" applyAlignment="1" applyProtection="1">
      <alignment horizontal="right" vertical="center" wrapText="1"/>
      <protection locked="0"/>
    </xf>
    <xf numFmtId="176" fontId="30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30" fillId="0" borderId="0" xfId="0" applyNumberFormat="1" applyFont="1" applyFill="1" applyBorder="1" applyAlignment="1" applyProtection="1">
      <alignment horizontal="center" vertical="center" wrapText="1"/>
      <protection locked="0"/>
    </xf>
    <xf numFmtId="178" fontId="30" fillId="0" borderId="5" xfId="0" applyNumberFormat="1" applyFont="1" applyFill="1" applyBorder="1" applyAlignment="1" applyProtection="1">
      <alignment horizontal="center" vertical="center" wrapText="1"/>
    </xf>
    <xf numFmtId="180" fontId="34" fillId="0" borderId="5" xfId="0" applyNumberFormat="1" applyFont="1" applyFill="1" applyBorder="1" applyAlignment="1" applyProtection="1">
      <alignment horizontal="center" vertical="center" wrapText="1"/>
    </xf>
    <xf numFmtId="180" fontId="24" fillId="0" borderId="5" xfId="0" applyNumberFormat="1" applyFont="1" applyFill="1" applyBorder="1" applyAlignment="1" applyProtection="1">
      <alignment horizontal="center" vertical="center"/>
      <protection locked="0"/>
    </xf>
    <xf numFmtId="177" fontId="24" fillId="0" borderId="11" xfId="0" applyNumberFormat="1" applyFont="1" applyFill="1" applyBorder="1" applyAlignment="1" applyProtection="1">
      <alignment horizontal="center" vertical="center"/>
      <protection locked="0"/>
    </xf>
    <xf numFmtId="176" fontId="24" fillId="0" borderId="5" xfId="919" applyNumberFormat="1" applyFont="1" applyFill="1" applyBorder="1" applyAlignment="1">
      <alignment horizontal="center" vertical="center" wrapText="1"/>
    </xf>
    <xf numFmtId="178" fontId="24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22" fillId="0" borderId="11" xfId="0" applyNumberFormat="1" applyFont="1" applyFill="1" applyBorder="1" applyAlignment="1">
      <alignment horizontal="center" vertical="center" wrapText="1"/>
    </xf>
    <xf numFmtId="177" fontId="22" fillId="0" borderId="15" xfId="0" applyNumberFormat="1" applyFont="1" applyFill="1" applyBorder="1" applyAlignment="1">
      <alignment horizontal="center" vertical="center" wrapText="1"/>
    </xf>
    <xf numFmtId="177" fontId="22" fillId="0" borderId="16" xfId="0" applyNumberFormat="1" applyFont="1" applyFill="1" applyBorder="1" applyAlignment="1">
      <alignment horizontal="center" vertical="center" wrapText="1"/>
    </xf>
    <xf numFmtId="177" fontId="24" fillId="0" borderId="15" xfId="0" applyNumberFormat="1" applyFont="1" applyFill="1" applyBorder="1" applyAlignment="1" applyProtection="1">
      <alignment horizontal="center" vertical="center"/>
      <protection locked="0"/>
    </xf>
    <xf numFmtId="181" fontId="21" fillId="0" borderId="5" xfId="0" applyNumberFormat="1" applyFont="1" applyFill="1" applyBorder="1" applyAlignment="1">
      <alignment horizontal="center" vertical="center" wrapText="1"/>
    </xf>
    <xf numFmtId="177" fontId="24" fillId="0" borderId="16" xfId="0" applyNumberFormat="1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4" fillId="0" borderId="11" xfId="82" applyFont="1" applyFill="1" applyBorder="1" applyAlignment="1" applyProtection="1">
      <alignment horizontal="center" vertical="center" wrapText="1"/>
      <protection locked="0"/>
    </xf>
    <xf numFmtId="0" fontId="24" fillId="0" borderId="15" xfId="82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177" fontId="38" fillId="0" borderId="11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177" fontId="38" fillId="0" borderId="16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180" fontId="24" fillId="2" borderId="5" xfId="0" applyNumberFormat="1" applyFont="1" applyFill="1" applyBorder="1" applyAlignment="1">
      <alignment horizontal="center" vertical="center" wrapText="1"/>
    </xf>
    <xf numFmtId="178" fontId="40" fillId="0" borderId="11" xfId="0" applyNumberFormat="1" applyFont="1" applyFill="1" applyBorder="1" applyAlignment="1" applyProtection="1">
      <alignment horizontal="center" vertical="center" wrapText="1"/>
    </xf>
    <xf numFmtId="180" fontId="24" fillId="0" borderId="11" xfId="917" applyNumberFormat="1" applyFont="1" applyFill="1" applyBorder="1" applyAlignment="1">
      <alignment horizontal="center" vertical="center" wrapText="1"/>
    </xf>
    <xf numFmtId="0" fontId="24" fillId="0" borderId="5" xfId="0" applyFont="1" applyFill="1" applyBorder="1">
      <alignment vertical="center"/>
    </xf>
    <xf numFmtId="178" fontId="24" fillId="0" borderId="11" xfId="0" applyNumberFormat="1" applyFont="1" applyFill="1" applyBorder="1" applyAlignment="1">
      <alignment horizontal="center" vertical="center" wrapText="1"/>
    </xf>
    <xf numFmtId="178" fontId="24" fillId="0" borderId="15" xfId="0" applyNumberFormat="1" applyFont="1" applyFill="1" applyBorder="1" applyAlignment="1">
      <alignment horizontal="center" vertical="center" wrapText="1"/>
    </xf>
    <xf numFmtId="177" fontId="21" fillId="0" borderId="11" xfId="0" applyNumberFormat="1" applyFont="1" applyFill="1" applyBorder="1" applyAlignment="1">
      <alignment horizontal="center" vertical="center" wrapText="1"/>
    </xf>
    <xf numFmtId="177" fontId="21" fillId="0" borderId="15" xfId="0" applyNumberFormat="1" applyFont="1" applyFill="1" applyBorder="1" applyAlignment="1">
      <alignment horizontal="center" vertical="center" wrapText="1"/>
    </xf>
    <xf numFmtId="177" fontId="21" fillId="0" borderId="16" xfId="0" applyNumberFormat="1" applyFont="1" applyFill="1" applyBorder="1" applyAlignment="1">
      <alignment horizontal="center" vertical="center" wrapText="1"/>
    </xf>
    <xf numFmtId="0" fontId="24" fillId="0" borderId="16" xfId="909" applyFont="1" applyFill="1" applyBorder="1" applyAlignment="1">
      <alignment horizontal="center" vertical="center"/>
    </xf>
    <xf numFmtId="177" fontId="24" fillId="0" borderId="5" xfId="0" applyNumberFormat="1" applyFont="1" applyFill="1" applyBorder="1" applyAlignment="1">
      <alignment horizontal="center" vertical="center" wrapText="1"/>
    </xf>
    <xf numFmtId="177" fontId="21" fillId="0" borderId="5" xfId="0" applyNumberFormat="1" applyFont="1" applyFill="1" applyBorder="1" applyAlignment="1">
      <alignment horizontal="center" vertical="center" wrapText="1"/>
    </xf>
    <xf numFmtId="177" fontId="24" fillId="0" borderId="11" xfId="0" applyNumberFormat="1" applyFont="1" applyFill="1" applyBorder="1" applyAlignment="1">
      <alignment horizontal="center" vertical="center"/>
    </xf>
    <xf numFmtId="177" fontId="24" fillId="0" borderId="15" xfId="0" applyNumberFormat="1" applyFont="1" applyFill="1" applyBorder="1" applyAlignment="1">
      <alignment horizontal="center" vertical="center"/>
    </xf>
    <xf numFmtId="177" fontId="24" fillId="0" borderId="16" xfId="0" applyNumberFormat="1" applyFont="1" applyFill="1" applyBorder="1" applyAlignment="1">
      <alignment horizontal="center" vertical="center"/>
    </xf>
    <xf numFmtId="177" fontId="24" fillId="0" borderId="5" xfId="0" applyNumberFormat="1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wrapText="1"/>
      <protection locked="0"/>
    </xf>
    <xf numFmtId="0" fontId="42" fillId="0" borderId="0" xfId="0" applyFont="1" applyFill="1" applyAlignment="1" applyProtection="1">
      <alignment horizontal="center" wrapText="1"/>
      <protection locked="0"/>
    </xf>
    <xf numFmtId="176" fontId="32" fillId="0" borderId="0" xfId="0" applyNumberFormat="1" applyFont="1" applyAlignment="1" applyProtection="1">
      <alignment horizontal="center" wrapText="1"/>
    </xf>
    <xf numFmtId="176" fontId="32" fillId="0" borderId="0" xfId="0" applyNumberFormat="1" applyFont="1" applyFill="1" applyAlignment="1" applyProtection="1">
      <alignment horizontal="center" wrapText="1"/>
    </xf>
    <xf numFmtId="176" fontId="29" fillId="0" borderId="5" xfId="0" applyNumberFormat="1" applyFont="1" applyBorder="1" applyAlignment="1" applyProtection="1">
      <alignment horizontal="center" vertical="center" wrapText="1"/>
    </xf>
    <xf numFmtId="0" fontId="29" fillId="0" borderId="5" xfId="0" applyFont="1" applyBorder="1" applyAlignment="1" applyProtection="1">
      <alignment horizontal="center" vertical="center" wrapText="1"/>
    </xf>
    <xf numFmtId="0" fontId="33" fillId="0" borderId="5" xfId="0" applyFont="1" applyBorder="1" applyAlignment="1" applyProtection="1">
      <alignment horizontal="center" vertical="center" wrapText="1"/>
    </xf>
    <xf numFmtId="178" fontId="38" fillId="0" borderId="5" xfId="0" applyNumberFormat="1" applyFont="1" applyFill="1" applyBorder="1" applyAlignment="1">
      <alignment horizontal="center" vertical="center"/>
    </xf>
    <xf numFmtId="178" fontId="38" fillId="0" borderId="5" xfId="0" applyNumberFormat="1" applyFont="1" applyBorder="1" applyAlignment="1">
      <alignment horizontal="center" vertical="center"/>
    </xf>
    <xf numFmtId="178" fontId="24" fillId="0" borderId="5" xfId="0" applyNumberFormat="1" applyFont="1" applyFill="1" applyBorder="1" applyAlignment="1" applyProtection="1">
      <alignment horizontal="center" vertical="center"/>
      <protection locked="0"/>
    </xf>
    <xf numFmtId="178" fontId="3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5" xfId="934" applyFont="1" applyFill="1" applyBorder="1" applyAlignment="1">
      <alignment horizontal="center" vertical="center" wrapText="1"/>
    </xf>
    <xf numFmtId="0" fontId="39" fillId="0" borderId="5" xfId="0" applyFont="1" applyFill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vertical="center" wrapText="1"/>
    </xf>
    <xf numFmtId="0" fontId="38" fillId="0" borderId="5" xfId="0" applyFont="1" applyBorder="1">
      <alignment vertical="center"/>
    </xf>
    <xf numFmtId="0" fontId="38" fillId="0" borderId="5" xfId="0" applyFont="1" applyFill="1" applyBorder="1" applyAlignment="1">
      <alignment horizontal="center" vertical="center" wrapText="1"/>
    </xf>
    <xf numFmtId="177" fontId="38" fillId="0" borderId="5" xfId="0" applyNumberFormat="1" applyFont="1" applyFill="1" applyBorder="1" applyAlignment="1">
      <alignment horizontal="center" vertical="center" wrapText="1"/>
    </xf>
    <xf numFmtId="176" fontId="37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38" fillId="0" borderId="5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37" fillId="0" borderId="5" xfId="82" applyFont="1" applyFill="1" applyBorder="1" applyAlignment="1" applyProtection="1" quotePrefix="1">
      <alignment horizontal="center" vertical="center" wrapText="1"/>
      <protection locked="0"/>
    </xf>
    <xf numFmtId="0" fontId="24" fillId="0" borderId="5" xfId="82" applyFont="1" applyFill="1" applyBorder="1" applyAlignment="1" applyProtection="1" quotePrefix="1">
      <alignment horizontal="center" vertical="center" wrapText="1"/>
      <protection locked="0"/>
    </xf>
  </cellXfs>
  <cellStyles count="1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链接单元格 2 12" xfId="49"/>
    <cellStyle name="40% - 强调文字颜色 1 13" xfId="50"/>
    <cellStyle name="60% - 强调文字颜色 1 11" xfId="51"/>
    <cellStyle name="20% - 强调文字颜色 6 2 12" xfId="52"/>
    <cellStyle name="链接单元格 5" xfId="53"/>
    <cellStyle name="强调文字颜色 2 5" xfId="54"/>
    <cellStyle name="0,0_x000d_&#10;NA_x000d_&#10; 10" xfId="55"/>
    <cellStyle name="强调文字颜色 3 11" xfId="56"/>
    <cellStyle name="40% - 强调文字颜色 1 2 13" xfId="57"/>
    <cellStyle name="标题 5 6" xfId="58"/>
    <cellStyle name="警告文本 2 7" xfId="59"/>
    <cellStyle name="20% - 强调文字颜色 1 11" xfId="60"/>
    <cellStyle name="40% - 强调文字颜色 2 12" xfId="61"/>
    <cellStyle name="60% - 强调文字颜色 3 13" xfId="62"/>
    <cellStyle name="计算 2 4" xfId="63"/>
    <cellStyle name="0,0_x000d_&#10;NA_x000d_&#10; 2 5" xfId="64"/>
    <cellStyle name="警告文本 2 10" xfId="65"/>
    <cellStyle name="40% - 强调文字颜色 3 4" xfId="66"/>
    <cellStyle name="20% - 强调文字颜色 4 5" xfId="67"/>
    <cellStyle name="60% - 强调文字颜色 2 3" xfId="68"/>
    <cellStyle name="注释 13" xfId="69"/>
    <cellStyle name="常规 6" xfId="70"/>
    <cellStyle name="计算 2 9" xfId="71"/>
    <cellStyle name="40% - 强调文字颜色 3 9" xfId="72"/>
    <cellStyle name="解释性文本 2 2" xfId="73"/>
    <cellStyle name="常规 5 2" xfId="74"/>
    <cellStyle name="60% - 强调文字颜色 6 8" xfId="75"/>
    <cellStyle name="60% - 强调文字颜色 2 2 2" xfId="76"/>
    <cellStyle name="计算 2 10" xfId="77"/>
    <cellStyle name="60% - 强调文字颜色 4 11" xfId="78"/>
    <cellStyle name="40% - 强调文字颜色 3 10" xfId="79"/>
    <cellStyle name="强调文字颜色 1 2 3" xfId="80"/>
    <cellStyle name="强调文字颜色 2 13" xfId="81"/>
    <cellStyle name="常规_副本课务20110115" xfId="82"/>
    <cellStyle name="0,0_x000d_&#10;NA_x000d_&#10; 2 9" xfId="83"/>
    <cellStyle name="计算 2 8" xfId="84"/>
    <cellStyle name="40% - 强调文字颜色 3 8" xfId="85"/>
    <cellStyle name="差 2 9" xfId="86"/>
    <cellStyle name="40% - 强调文字颜色 4 2" xfId="87"/>
    <cellStyle name="链接单元格 8" xfId="88"/>
    <cellStyle name="40% - 强调文字颜色 1 2 9" xfId="89"/>
    <cellStyle name="标题 2 11" xfId="90"/>
    <cellStyle name="注释 2 3" xfId="91"/>
    <cellStyle name="40% - 强调文字颜色 5 7" xfId="92"/>
    <cellStyle name="好 2 8" xfId="93"/>
    <cellStyle name="强调文字颜色 3 2 4" xfId="94"/>
    <cellStyle name="适中 2 5" xfId="95"/>
    <cellStyle name="60% - 强调文字颜色 1 2 11" xfId="96"/>
    <cellStyle name="60% - 强调文字颜色 4 2 3" xfId="97"/>
    <cellStyle name="40% - 强调文字颜色 6 5" xfId="98"/>
    <cellStyle name="解释性文本 2 10" xfId="99"/>
    <cellStyle name="标题 2 2 7" xfId="100"/>
    <cellStyle name="差 12" xfId="101"/>
    <cellStyle name="常规_任课 10" xfId="102"/>
    <cellStyle name="20% - 强调文字颜色 3 3" xfId="103"/>
    <cellStyle name="适中 8" xfId="104"/>
    <cellStyle name="着色 5" xfId="105"/>
    <cellStyle name="强调文字颜色 3 2 10" xfId="106"/>
    <cellStyle name="链接单元格 7" xfId="107"/>
    <cellStyle name="40% - 强调文字颜色 1 2 8" xfId="108"/>
    <cellStyle name="链接单元格 3" xfId="109"/>
    <cellStyle name="标题 5 4" xfId="110"/>
    <cellStyle name="链接单元格 4" xfId="111"/>
    <cellStyle name="标题 5 5" xfId="112"/>
    <cellStyle name="链接单元格 6" xfId="113"/>
    <cellStyle name="标题 5 7" xfId="114"/>
    <cellStyle name="强调文字颜色 1 9" xfId="115"/>
    <cellStyle name="20% - 着色 1" xfId="116"/>
    <cellStyle name="计算 3" xfId="117"/>
    <cellStyle name="标题 5 8" xfId="118"/>
    <cellStyle name="20% - 着色 2" xfId="119"/>
    <cellStyle name="计算 4" xfId="120"/>
    <cellStyle name="标题 5 9" xfId="121"/>
    <cellStyle name="20% - 着色 3" xfId="122"/>
    <cellStyle name="计算 5" xfId="123"/>
    <cellStyle name="_ET_STYLE_NoName_00_" xfId="124"/>
    <cellStyle name="0,0_x000d_&#10;NA_x000d_&#10; 13" xfId="125"/>
    <cellStyle name="强调文字颜色 2 8" xfId="126"/>
    <cellStyle name="0,0_x000d_&#10;NA_x000d_&#10; 2 11" xfId="127"/>
    <cellStyle name="60% - 强调文字颜色 6 4" xfId="128"/>
    <cellStyle name="0,0_x000d_&#10;NA_x000d_&#10; 12" xfId="129"/>
    <cellStyle name="强调文字颜色 2 7" xfId="130"/>
    <cellStyle name="0,0_x000d_&#10;NA_x000d_&#10; 2" xfId="131"/>
    <cellStyle name="20% - 强调文字颜色 1 3" xfId="132"/>
    <cellStyle name="强调文字颜色 2 2 13" xfId="133"/>
    <cellStyle name="0,0_x000d_&#10;NA_x000d_&#10; 11" xfId="134"/>
    <cellStyle name="强调文字颜色 2 6" xfId="135"/>
    <cellStyle name="0,0_x000d_&#10;NA_x000d_&#10;" xfId="136"/>
    <cellStyle name="强调文字颜色 2 2 2" xfId="137"/>
    <cellStyle name="0,0_x000d_&#10;NA_x000d_&#10; 2 10" xfId="138"/>
    <cellStyle name="60% - 强调文字颜色 6 3" xfId="139"/>
    <cellStyle name="0,0_x000d_&#10;NA_x000d_&#10; 2 12" xfId="140"/>
    <cellStyle name="60% - 强调文字颜色 6 5" xfId="141"/>
    <cellStyle name="0,0_x000d_&#10;NA_x000d_&#10; 2 13" xfId="142"/>
    <cellStyle name="60% - 强调文字颜色 6 6" xfId="143"/>
    <cellStyle name="0,0_x000d_&#10;NA_x000d_&#10; 2 2" xfId="144"/>
    <cellStyle name="0,0_x000d_&#10;NA_x000d_&#10; 2 3" xfId="145"/>
    <cellStyle name="计算 2 2" xfId="146"/>
    <cellStyle name="40% - 强调文字颜色 3 2" xfId="147"/>
    <cellStyle name="0,0_x000d_&#10;NA_x000d_&#10; 2 4" xfId="148"/>
    <cellStyle name="计算 2 3" xfId="149"/>
    <cellStyle name="40% - 强调文字颜色 3 3" xfId="150"/>
    <cellStyle name="计算 2 5" xfId="151"/>
    <cellStyle name="警告文本 2 11" xfId="152"/>
    <cellStyle name="0,0_x000d_&#10;NA_x000d_&#10; 2 6" xfId="153"/>
    <cellStyle name="40% - 强调文字颜色 3 5" xfId="154"/>
    <cellStyle name="计算 2 6" xfId="155"/>
    <cellStyle name="警告文本 2 12" xfId="156"/>
    <cellStyle name="0,0_x000d_&#10;NA_x000d_&#10; 2 7" xfId="157"/>
    <cellStyle name="40% - 强调文字颜色 3 6" xfId="158"/>
    <cellStyle name="计算 2 7" xfId="159"/>
    <cellStyle name="警告文本 2 13" xfId="160"/>
    <cellStyle name="0,0_x000d_&#10;NA_x000d_&#10; 2 8" xfId="161"/>
    <cellStyle name="40% - 强调文字颜色 3 7" xfId="162"/>
    <cellStyle name="20% - 强调文字颜色 1 4" xfId="163"/>
    <cellStyle name="0,0_x000d_&#10;NA_x000d_&#10; 3" xfId="164"/>
    <cellStyle name="20% - 强调文字颜色 1 5" xfId="165"/>
    <cellStyle name="0,0_x000d_&#10;NA_x000d_&#10; 4" xfId="166"/>
    <cellStyle name="60% - 强调文字颜色 3 2 10" xfId="167"/>
    <cellStyle name="好 2" xfId="168"/>
    <cellStyle name="20% - 强调文字颜色 1 6" xfId="169"/>
    <cellStyle name="0,0_x000d_&#10;NA_x000d_&#10; 5" xfId="170"/>
    <cellStyle name="60% - 强调文字颜色 3 2 11" xfId="171"/>
    <cellStyle name="好 3" xfId="172"/>
    <cellStyle name="20% - 强调文字颜色 1 7" xfId="173"/>
    <cellStyle name="0,0_x000d_&#10;NA_x000d_&#10; 6" xfId="174"/>
    <cellStyle name="60% - 强调文字颜色 3 2 12" xfId="175"/>
    <cellStyle name="好 4" xfId="176"/>
    <cellStyle name="20% - 强调文字颜色 1 8" xfId="177"/>
    <cellStyle name="0,0_x000d_&#10;NA_x000d_&#10; 7" xfId="178"/>
    <cellStyle name="60% - 强调文字颜色 3 2 13" xfId="179"/>
    <cellStyle name="标题 3 2 2" xfId="180"/>
    <cellStyle name="好 5" xfId="181"/>
    <cellStyle name="20% - 强调文字颜色 1 9" xfId="182"/>
    <cellStyle name="0,0_x000d_&#10;NA_x000d_&#10; 8" xfId="183"/>
    <cellStyle name="0,0_x000d_&#10;NA_x000d_&#10; 9" xfId="184"/>
    <cellStyle name="0,0_x000d_&#10;NA_x000d_&#10;_2012-2013-2轻化系工作量2013.7.2" xfId="185"/>
    <cellStyle name="60% - 强调文字颜色 3 12" xfId="186"/>
    <cellStyle name="40% - 强调文字颜色 2 11" xfId="187"/>
    <cellStyle name="20% - 强调文字颜色 1 10" xfId="188"/>
    <cellStyle name="警告文本 2 6" xfId="189"/>
    <cellStyle name="60% - 强调文字颜色 4 2 13" xfId="190"/>
    <cellStyle name="60% - 强调文字颜色 1 9" xfId="191"/>
    <cellStyle name="40% - 强调文字颜色 2 13" xfId="192"/>
    <cellStyle name="20% - 强调文字颜色 1 12" xfId="193"/>
    <cellStyle name="强调文字颜色 2 2" xfId="194"/>
    <cellStyle name="警告文本 2 8" xfId="195"/>
    <cellStyle name="20% - 强调文字颜色 1 13" xfId="196"/>
    <cellStyle name="强调文字颜色 2 3" xfId="197"/>
    <cellStyle name="警告文本 2 9" xfId="198"/>
    <cellStyle name="20% - 强调文字颜色 1 2" xfId="199"/>
    <cellStyle name="强调文字颜色 2 2 12" xfId="200"/>
    <cellStyle name="20% - 强调文字颜色 3 5" xfId="201"/>
    <cellStyle name="强调文字颜色 3 2 12" xfId="202"/>
    <cellStyle name="60% - 强调文字颜色 1 3" xfId="203"/>
    <cellStyle name="20% - 强调文字颜色 1 2 10" xfId="204"/>
    <cellStyle name="20% - 强调文字颜色 3 6" xfId="205"/>
    <cellStyle name="强调文字颜色 3 2 13" xfId="206"/>
    <cellStyle name="60% - 强调文字颜色 1 4" xfId="207"/>
    <cellStyle name="20% - 强调文字颜色 1 2 11" xfId="208"/>
    <cellStyle name="20% - 强调文字颜色 3 7" xfId="209"/>
    <cellStyle name="警告文本 2 2" xfId="210"/>
    <cellStyle name="60% - 强调文字颜色 1 5" xfId="211"/>
    <cellStyle name="20% - 强调文字颜色 1 2 12" xfId="212"/>
    <cellStyle name="20% - 强调文字颜色 3 8" xfId="213"/>
    <cellStyle name="警告文本 2 3" xfId="214"/>
    <cellStyle name="60% - 强调文字颜色 4 2 10" xfId="215"/>
    <cellStyle name="60% - 强调文字颜色 1 6" xfId="216"/>
    <cellStyle name="20% - 强调文字颜色 1 2 13" xfId="217"/>
    <cellStyle name="40% - 强调文字颜色 2 2 7" xfId="218"/>
    <cellStyle name="20% - 强调文字颜色 1 2 2" xfId="219"/>
    <cellStyle name="40% - 强调文字颜色 2 2" xfId="220"/>
    <cellStyle name="差_2012-2013-2轻化系工作量2013.7.2 4" xfId="221"/>
    <cellStyle name="60% - 强调文字颜色 5 10" xfId="222"/>
    <cellStyle name="40% - 强调文字颜色 2 2 8" xfId="223"/>
    <cellStyle name="20% - 强调文字颜色 1 2 3" xfId="224"/>
    <cellStyle name="40% - 强调文字颜色 2 3" xfId="225"/>
    <cellStyle name="差_2012-2013-2轻化系工作量2013.7.2 5" xfId="226"/>
    <cellStyle name="60% - 强调文字颜色 5 11" xfId="227"/>
    <cellStyle name="40% - 强调文字颜色 4 10" xfId="228"/>
    <cellStyle name="40% - 强调文字颜色 2 2 9" xfId="229"/>
    <cellStyle name="20% - 强调文字颜色 1 2 4" xfId="230"/>
    <cellStyle name="40% - 强调文字颜色 2 4" xfId="231"/>
    <cellStyle name="60% - 强调文字颜色 5 12" xfId="232"/>
    <cellStyle name="40% - 强调文字颜色 4 11" xfId="233"/>
    <cellStyle name="20% - 强调文字颜色 3 10" xfId="234"/>
    <cellStyle name="20% - 强调文字颜色 1 2 5" xfId="235"/>
    <cellStyle name="40% - 强调文字颜色 2 5" xfId="236"/>
    <cellStyle name="60% - 强调文字颜色 5 13" xfId="237"/>
    <cellStyle name="40% - 强调文字颜色 4 12" xfId="238"/>
    <cellStyle name="20% - 强调文字颜色 3 11" xfId="239"/>
    <cellStyle name="20% - 强调文字颜色 1 2 6" xfId="240"/>
    <cellStyle name="40% - 强调文字颜色 2 6" xfId="241"/>
    <cellStyle name="40% - 强调文字颜色 4 13" xfId="242"/>
    <cellStyle name="20% - 强调文字颜色 3 12" xfId="243"/>
    <cellStyle name="20% - 强调文字颜色 1 2 7" xfId="244"/>
    <cellStyle name="20% - 强调文字颜色 3 13" xfId="245"/>
    <cellStyle name="20% - 强调文字颜色 1 2 8" xfId="246"/>
    <cellStyle name="40% - 强调文字颜色 2 7" xfId="247"/>
    <cellStyle name="20% - 强调文字颜色 1 2 9" xfId="248"/>
    <cellStyle name="40% - 强调文字颜色 2 8" xfId="249"/>
    <cellStyle name="60% - 强调文字颜色 6 9" xfId="250"/>
    <cellStyle name="60% - 强调文字颜色 2 2 3" xfId="251"/>
    <cellStyle name="计算 2 11" xfId="252"/>
    <cellStyle name="60% - 强调文字颜色 4 12" xfId="253"/>
    <cellStyle name="40% - 强调文字颜色 3 11" xfId="254"/>
    <cellStyle name="20% - 强调文字颜色 2 10" xfId="255"/>
    <cellStyle name="强调文字颜色 1 2 4" xfId="256"/>
    <cellStyle name="60% - 强调文字颜色 2 2 4" xfId="257"/>
    <cellStyle name="计算 2 12" xfId="258"/>
    <cellStyle name="60% - 强调文字颜色 4 13" xfId="259"/>
    <cellStyle name="40% - 强调文字颜色 3 12" xfId="260"/>
    <cellStyle name="20% - 强调文字颜色 2 11" xfId="261"/>
    <cellStyle name="强调文字颜色 1 2 5" xfId="262"/>
    <cellStyle name="40% - 强调文字颜色 3 13" xfId="263"/>
    <cellStyle name="20% - 强调文字颜色 2 12" xfId="264"/>
    <cellStyle name="强调文字颜色 1 2 6" xfId="265"/>
    <cellStyle name="60% - 强调文字颜色 2 2 5" xfId="266"/>
    <cellStyle name="计算 2 13" xfId="267"/>
    <cellStyle name="20% - 强调文字颜色 2 13" xfId="268"/>
    <cellStyle name="强调文字颜色 1 2 7" xfId="269"/>
    <cellStyle name="60% - 强调文字颜色 2 2 6" xfId="270"/>
    <cellStyle name="40% - 强调文字颜色 5 2 10" xfId="271"/>
    <cellStyle name="输出 2 13" xfId="272"/>
    <cellStyle name="20% - 强调文字颜色 2 2" xfId="273"/>
    <cellStyle name="20% - 强调文字颜色 3 2 7" xfId="274"/>
    <cellStyle name="强调文字颜色 4 2 12" xfId="275"/>
    <cellStyle name="20% - 强调文字颜色 5 8" xfId="276"/>
    <cellStyle name="20% - 强调文字颜色 2 2 10" xfId="277"/>
    <cellStyle name="汇总 13" xfId="278"/>
    <cellStyle name="60% - 强调文字颜色 3 6" xfId="279"/>
    <cellStyle name="强调文字颜色 4 2 13" xfId="280"/>
    <cellStyle name="20% - 强调文字颜色 5 9" xfId="281"/>
    <cellStyle name="60% - 强调文字颜色 3 7" xfId="282"/>
    <cellStyle name="20% - 强调文字颜色 2 2 11" xfId="283"/>
    <cellStyle name="60% - 强调文字颜色 3 8" xfId="284"/>
    <cellStyle name="20% - 强调文字颜色 2 2 12" xfId="285"/>
    <cellStyle name="常规 2 2" xfId="286"/>
    <cellStyle name="60% - 强调文字颜色 3 9" xfId="287"/>
    <cellStyle name="60% - 强调文字颜色 5 2 10" xfId="288"/>
    <cellStyle name="20% - 强调文字颜色 2 2 13" xfId="289"/>
    <cellStyle name="常规 2 3" xfId="290"/>
    <cellStyle name="40% - 强调文字颜色 3 2 7" xfId="291"/>
    <cellStyle name="20% - 强调文字颜色 2 2 2" xfId="292"/>
    <cellStyle name="40% - 强调文字颜色 3 2 8" xfId="293"/>
    <cellStyle name="20% - 强调文字颜色 2 2 3" xfId="294"/>
    <cellStyle name="40% - 强调文字颜色 3 2 9" xfId="295"/>
    <cellStyle name="20% - 强调文字颜色 2 2 4" xfId="296"/>
    <cellStyle name="20% - 强调文字颜色 2 2 5" xfId="297"/>
    <cellStyle name="20% - 强调文字颜色 2 2 6" xfId="298"/>
    <cellStyle name="20% - 强调文字颜色 2 2 7" xfId="299"/>
    <cellStyle name="20% - 强调文字颜色 2 2 8" xfId="300"/>
    <cellStyle name="20% - 强调文字颜色 2 2 9" xfId="301"/>
    <cellStyle name="20% - 强调文字颜色 2 3" xfId="302"/>
    <cellStyle name="20% - 强调文字颜色 3 2 8" xfId="303"/>
    <cellStyle name="20% - 强调文字颜色 2 4" xfId="304"/>
    <cellStyle name="20% - 强调文字颜色 3 2 9" xfId="305"/>
    <cellStyle name="20% - 强调文字颜色 2 5" xfId="306"/>
    <cellStyle name="40% - 强调文字颜色 2 2 10" xfId="307"/>
    <cellStyle name="20% - 强调文字颜色 2 6" xfId="308"/>
    <cellStyle name="40% - 强调文字颜色 2 2 11" xfId="309"/>
    <cellStyle name="20% - 强调文字颜色 2 7" xfId="310"/>
    <cellStyle name="40% - 强调文字颜色 2 2 12" xfId="311"/>
    <cellStyle name="20% - 强调文字颜色 2 8" xfId="312"/>
    <cellStyle name="40% - 强调文字颜色 2 2 13" xfId="313"/>
    <cellStyle name="20% - 强调文字颜色 2 9" xfId="314"/>
    <cellStyle name="20% - 强调文字颜色 3 2" xfId="315"/>
    <cellStyle name="适中 7" xfId="316"/>
    <cellStyle name="20% - 强调文字颜色 5 13" xfId="317"/>
    <cellStyle name="20% - 强调文字颜色 3 2 10" xfId="318"/>
    <cellStyle name="60% - 强调文字颜色 5 9" xfId="319"/>
    <cellStyle name="20% - 强调文字颜色 3 2 11" xfId="320"/>
    <cellStyle name="20% - 强调文字颜色 3 2 12" xfId="321"/>
    <cellStyle name="60% - 强调文字颜色 6 2 10" xfId="322"/>
    <cellStyle name="20% - 强调文字颜色 3 2 13" xfId="323"/>
    <cellStyle name="40% - 强调文字颜色 4 2 7" xfId="324"/>
    <cellStyle name="20% - 强调文字颜色 3 2 2" xfId="325"/>
    <cellStyle name="标题 4 9" xfId="326"/>
    <cellStyle name="40% - 强调文字颜色 4 2 8" xfId="327"/>
    <cellStyle name="20% - 强调文字颜色 3 2 3" xfId="328"/>
    <cellStyle name="40% - 强调文字颜色 4 2 9" xfId="329"/>
    <cellStyle name="20% - 强调文字颜色 3 2 4" xfId="330"/>
    <cellStyle name="20% - 强调文字颜色 3 2 5" xfId="331"/>
    <cellStyle name="20% - 强调文字颜色 3 2 6" xfId="332"/>
    <cellStyle name="20% - 强调文字颜色 3 4" xfId="333"/>
    <cellStyle name="适中 9" xfId="334"/>
    <cellStyle name="着色 6" xfId="335"/>
    <cellStyle name="强调文字颜色 3 2 11" xfId="336"/>
    <cellStyle name="60% - 强调文字颜色 1 2" xfId="337"/>
    <cellStyle name="60% - 强调文字颜色 3 10" xfId="338"/>
    <cellStyle name="20% - 强调文字颜色 3 9" xfId="339"/>
    <cellStyle name="警告文本 2 4" xfId="340"/>
    <cellStyle name="60% - 强调文字颜色 4 2 11" xfId="341"/>
    <cellStyle name="常规_课务分工" xfId="342"/>
    <cellStyle name="60% - 强调文字颜色 1 7" xfId="343"/>
    <cellStyle name="60% - 强调文字颜色 6 12" xfId="344"/>
    <cellStyle name="40% - 强调文字颜色 5 11" xfId="345"/>
    <cellStyle name="20% - 强调文字颜色 4 10" xfId="346"/>
    <cellStyle name="好_2012-2013-2轻化系工作量2013.7.2 4" xfId="347"/>
    <cellStyle name="60% - 强调文字颜色 6 13" xfId="348"/>
    <cellStyle name="40% - 强调文字颜色 5 12" xfId="349"/>
    <cellStyle name="20% - 强调文字颜色 4 11" xfId="350"/>
    <cellStyle name="好_2012-2013-2轻化系工作量2013.7.2 5" xfId="351"/>
    <cellStyle name="40% - 强调文字颜色 5 13" xfId="352"/>
    <cellStyle name="20% - 强调文字颜色 4 12" xfId="353"/>
    <cellStyle name="20% - 强调文字颜色 4 13" xfId="354"/>
    <cellStyle name="60% - 强调文字颜色 1 2 7" xfId="355"/>
    <cellStyle name="输入 2_轻化系2014年度工作量统计2015.1.22(第3次报教务处）" xfId="356"/>
    <cellStyle name="20% - 强调文字颜色 4 2" xfId="357"/>
    <cellStyle name="20% - 强调文字颜色 4 2 10" xfId="358"/>
    <cellStyle name="20% - 强调文字颜色 4 2 11" xfId="359"/>
    <cellStyle name="20% - 强调文字颜色 4 2 12" xfId="360"/>
    <cellStyle name="20% - 强调文字颜色 4 2 13" xfId="361"/>
    <cellStyle name="40% - 强调文字颜色 5 2 7" xfId="362"/>
    <cellStyle name="20% - 强调文字颜色 4 2 2" xfId="363"/>
    <cellStyle name="60% - 强调文字颜色 4 8" xfId="364"/>
    <cellStyle name="常规 3 2" xfId="365"/>
    <cellStyle name="检查单元格 10" xfId="366"/>
    <cellStyle name="40% - 强调文字颜色 5 2 8" xfId="367"/>
    <cellStyle name="20% - 强调文字颜色 4 2 3" xfId="368"/>
    <cellStyle name="40% - 强调文字颜色 4 2 10" xfId="369"/>
    <cellStyle name="60% - 强调文字颜色 4 9" xfId="370"/>
    <cellStyle name="40% - 强调文字颜色 4 2 11" xfId="371"/>
    <cellStyle name="检查单元格 11" xfId="372"/>
    <cellStyle name="40% - 强调文字颜色 5 2 9" xfId="373"/>
    <cellStyle name="20% - 强调文字颜色 4 2 4" xfId="374"/>
    <cellStyle name="常规_Sheet1_Sheet2_任课" xfId="375"/>
    <cellStyle name="检查单元格 12" xfId="376"/>
    <cellStyle name="20% - 强调文字颜色 4 2 5" xfId="377"/>
    <cellStyle name="40% - 强调文字颜色 4 2 12" xfId="378"/>
    <cellStyle name="检查单元格 13" xfId="379"/>
    <cellStyle name="20% - 强调文字颜色 4 2 6" xfId="380"/>
    <cellStyle name="40% - 强调文字颜色 4 2 13" xfId="381"/>
    <cellStyle name="20% - 强调文字颜色 4 2 7" xfId="382"/>
    <cellStyle name="20% - 强调文字颜色 4 2 8" xfId="383"/>
    <cellStyle name="20% - 强调文字颜色 4 2 9" xfId="384"/>
    <cellStyle name="60% - 强调文字颜色 1 2 8" xfId="385"/>
    <cellStyle name="20% - 强调文字颜色 4 3" xfId="386"/>
    <cellStyle name="60% - 强调文字颜色 1 2 9" xfId="387"/>
    <cellStyle name="20% - 强调文字颜色 4 4" xfId="388"/>
    <cellStyle name="60% - 强调文字颜色 2 2" xfId="389"/>
    <cellStyle name="注释 12" xfId="390"/>
    <cellStyle name="常规 5" xfId="391"/>
    <cellStyle name="好 13" xfId="392"/>
    <cellStyle name="20% - 强调文字颜色 4 6" xfId="393"/>
    <cellStyle name="60% - 强调文字颜色 2 4" xfId="394"/>
    <cellStyle name="常规 7" xfId="395"/>
    <cellStyle name="20% - 强调文字颜色 4 7" xfId="396"/>
    <cellStyle name="60% - 强调文字颜色 2 5" xfId="397"/>
    <cellStyle name="常规 8" xfId="398"/>
    <cellStyle name="20% - 强调文字颜色 4 8" xfId="399"/>
    <cellStyle name="60% - 强调文字颜色 2 6" xfId="400"/>
    <cellStyle name="常规 9" xfId="401"/>
    <cellStyle name="40% - 强调文字颜色 3 2 10" xfId="402"/>
    <cellStyle name="20% - 强调文字颜色 4 9" xfId="403"/>
    <cellStyle name="60% - 强调文字颜色 2 7" xfId="404"/>
    <cellStyle name="40% - 强调文字颜色 3 2 11" xfId="405"/>
    <cellStyle name="适中 2 11" xfId="406"/>
    <cellStyle name="20% - 着色 5" xfId="407"/>
    <cellStyle name="计算 7" xfId="408"/>
    <cellStyle name="着色 1" xfId="409"/>
    <cellStyle name="40% - 强调文字颜色 6 11" xfId="410"/>
    <cellStyle name="20% - 强调文字颜色 5 10" xfId="411"/>
    <cellStyle name="适中 2 12" xfId="412"/>
    <cellStyle name="20% - 着色 6" xfId="413"/>
    <cellStyle name="计算 8" xfId="414"/>
    <cellStyle name="着色 2" xfId="415"/>
    <cellStyle name="40% - 强调文字颜色 6 12" xfId="416"/>
    <cellStyle name="20% - 强调文字颜色 5 11" xfId="417"/>
    <cellStyle name="40% - 强调文字颜色 6 13" xfId="418"/>
    <cellStyle name="20% - 强调文字颜色 5 12" xfId="419"/>
    <cellStyle name="20% - 强调文字颜色 5 2" xfId="420"/>
    <cellStyle name="20% - 强调文字颜色 5 2 10" xfId="421"/>
    <cellStyle name="20% - 强调文字颜色 5 2 11" xfId="422"/>
    <cellStyle name="20% - 强调文字颜色 5 2 12" xfId="423"/>
    <cellStyle name="20% - 强调文字颜色 5 2 13" xfId="424"/>
    <cellStyle name="40% - 着色 2" xfId="425"/>
    <cellStyle name="40% - 强调文字颜色 6 2 7" xfId="426"/>
    <cellStyle name="20% - 强调文字颜色 5 2 2" xfId="427"/>
    <cellStyle name="40% - 着色 3" xfId="428"/>
    <cellStyle name="40% - 强调文字颜色 6 2 8" xfId="429"/>
    <cellStyle name="20% - 强调文字颜色 5 2 3" xfId="430"/>
    <cellStyle name="40% - 着色 4" xfId="431"/>
    <cellStyle name="40% - 强调文字颜色 6 2 9" xfId="432"/>
    <cellStyle name="20% - 强调文字颜色 5 2 4" xfId="433"/>
    <cellStyle name="40% - 着色 5" xfId="434"/>
    <cellStyle name="20% - 强调文字颜色 5 2 5" xfId="435"/>
    <cellStyle name="标题 5 10" xfId="436"/>
    <cellStyle name="40% - 着色 6" xfId="437"/>
    <cellStyle name="20% - 强调文字颜色 5 2 6" xfId="438"/>
    <cellStyle name="标题 5 11" xfId="439"/>
    <cellStyle name="20% - 强调文字颜色 5 2 7" xfId="440"/>
    <cellStyle name="标题 5 12" xfId="441"/>
    <cellStyle name="20% - 强调文字颜色 5 2 8" xfId="442"/>
    <cellStyle name="标题 5 13" xfId="443"/>
    <cellStyle name="链接单元格 2" xfId="444"/>
    <cellStyle name="20% - 强调文字颜色 5 2 9" xfId="445"/>
    <cellStyle name="20% - 强调文字颜色 5 3" xfId="446"/>
    <cellStyle name="20% - 强调文字颜色 5 4" xfId="447"/>
    <cellStyle name="强调文字颜色 4 10" xfId="448"/>
    <cellStyle name="60% - 强调文字颜色 3 2" xfId="449"/>
    <cellStyle name="20% - 强调文字颜色 5 5" xfId="450"/>
    <cellStyle name="汇总 10" xfId="451"/>
    <cellStyle name="强调文字颜色 4 11" xfId="452"/>
    <cellStyle name="60% - 强调文字颜色 3 3" xfId="453"/>
    <cellStyle name="强调文字颜色 4 2 10" xfId="454"/>
    <cellStyle name="20% - 强调文字颜色 5 6" xfId="455"/>
    <cellStyle name="汇总 11" xfId="456"/>
    <cellStyle name="强调文字颜色 4 12" xfId="457"/>
    <cellStyle name="60% - 强调文字颜色 3 4" xfId="458"/>
    <cellStyle name="强调文字颜色 4 2 11" xfId="459"/>
    <cellStyle name="20% - 强调文字颜色 5 7" xfId="460"/>
    <cellStyle name="汇总 12" xfId="461"/>
    <cellStyle name="强调文字颜色 4 13" xfId="462"/>
    <cellStyle name="60% - 强调文字颜色 3 5" xfId="463"/>
    <cellStyle name="20% - 强调文字颜色 6 10" xfId="464"/>
    <cellStyle name="检查单元格 2 5" xfId="465"/>
    <cellStyle name="20% - 强调文字颜色 6 11" xfId="466"/>
    <cellStyle name="检查单元格 2 6" xfId="467"/>
    <cellStyle name="20% - 强调文字颜色 6 12" xfId="468"/>
    <cellStyle name="检查单元格 2 7" xfId="469"/>
    <cellStyle name="20% - 强调文字颜色 6 13" xfId="470"/>
    <cellStyle name="检查单元格 2 8" xfId="471"/>
    <cellStyle name="20% - 强调文字颜色 6 2" xfId="472"/>
    <cellStyle name="60% - 强调文字颜色 6 2 4" xfId="473"/>
    <cellStyle name="标题 4 2 8" xfId="474"/>
    <cellStyle name="20% - 强调文字颜色 6 2 10" xfId="475"/>
    <cellStyle name="警告文本 12" xfId="476"/>
    <cellStyle name="20% - 强调文字颜色 6 2 11" xfId="477"/>
    <cellStyle name="警告文本 13" xfId="478"/>
    <cellStyle name="60% - 强调文字颜色 1 10" xfId="479"/>
    <cellStyle name="60% - 强调文字颜色 1 12" xfId="480"/>
    <cellStyle name="20% - 强调文字颜色 6 2 13" xfId="481"/>
    <cellStyle name="20% - 强调文字颜色 6 2 2" xfId="482"/>
    <cellStyle name="40% - 强调文字颜色 4 4" xfId="483"/>
    <cellStyle name="解释性文本 10" xfId="484"/>
    <cellStyle name="20% - 强调文字颜色 6 2 3" xfId="485"/>
    <cellStyle name="40% - 强调文字颜色 4 5" xfId="486"/>
    <cellStyle name="解释性文本 11" xfId="487"/>
    <cellStyle name="20% - 强调文字颜色 6 2 4" xfId="488"/>
    <cellStyle name="40% - 强调文字颜色 4 6" xfId="489"/>
    <cellStyle name="解释性文本 12" xfId="490"/>
    <cellStyle name="20% - 强调文字颜色 6 2 5" xfId="491"/>
    <cellStyle name="40% - 强调文字颜色 4 7" xfId="492"/>
    <cellStyle name="解释性文本 13" xfId="493"/>
    <cellStyle name="20% - 强调文字颜色 6 2 6" xfId="494"/>
    <cellStyle name="40% - 强调文字颜色 4 8" xfId="495"/>
    <cellStyle name="20% - 强调文字颜色 6 2 7" xfId="496"/>
    <cellStyle name="强调文字颜色 2 10" xfId="497"/>
    <cellStyle name="40% - 强调文字颜色 4 9" xfId="498"/>
    <cellStyle name="20% - 强调文字颜色 6 2 8" xfId="499"/>
    <cellStyle name="强调文字颜色 2 11" xfId="500"/>
    <cellStyle name="20% - 强调文字颜色 6 2 9" xfId="501"/>
    <cellStyle name="强调文字颜色 2 12" xfId="502"/>
    <cellStyle name="20% - 强调文字颜色 6 3" xfId="503"/>
    <cellStyle name="60% - 强调文字颜色 6 2 5" xfId="504"/>
    <cellStyle name="标题 4 2 9" xfId="505"/>
    <cellStyle name="60% - 强调文字颜色 4 2" xfId="506"/>
    <cellStyle name="强调文字颜色 5 2 7" xfId="507"/>
    <cellStyle name="标题 4 13" xfId="508"/>
    <cellStyle name="20% - 强调文字颜色 6 4" xfId="509"/>
    <cellStyle name="60% - 强调文字颜色 6 2 6" xfId="510"/>
    <cellStyle name="60% - 强调文字颜色 6 2 7" xfId="511"/>
    <cellStyle name="40% - 强调文字颜色 5 2 2" xfId="512"/>
    <cellStyle name="20% - 强调文字颜色 6 5" xfId="513"/>
    <cellStyle name="60% - 强调文字颜色 4 3" xfId="514"/>
    <cellStyle name="汇总 2 10" xfId="515"/>
    <cellStyle name="40% - 强调文字颜色 5 2 3" xfId="516"/>
    <cellStyle name="60% - 强调文字颜色 6 2 8" xfId="517"/>
    <cellStyle name="20% - 强调文字颜色 6 6" xfId="518"/>
    <cellStyle name="60% - 强调文字颜色 4 4" xfId="519"/>
    <cellStyle name="60% - 强调文字颜色 4 5" xfId="520"/>
    <cellStyle name="汇总 2 11" xfId="521"/>
    <cellStyle name="60% - 强调文字颜色 6 2 9" xfId="522"/>
    <cellStyle name="40% - 强调文字颜色 5 2 4" xfId="523"/>
    <cellStyle name="20% - 强调文字颜色 6 7" xfId="524"/>
    <cellStyle name="60% - 强调文字颜色 4 6" xfId="525"/>
    <cellStyle name="汇总 2 12" xfId="526"/>
    <cellStyle name="40% - 强调文字颜色 5 2 5" xfId="527"/>
    <cellStyle name="20% - 强调文字颜色 6 8" xfId="528"/>
    <cellStyle name="60% - 强调文字颜色 4 7" xfId="529"/>
    <cellStyle name="汇总 2 13" xfId="530"/>
    <cellStyle name="40% - 强调文字颜色 5 2 6" xfId="531"/>
    <cellStyle name="20% - 强调文字颜色 6 9" xfId="532"/>
    <cellStyle name="40% - 强调文字颜色 6 10" xfId="533"/>
    <cellStyle name="计算 6" xfId="534"/>
    <cellStyle name="20% - 着色 4" xfId="535"/>
    <cellStyle name="适中 2 10" xfId="536"/>
    <cellStyle name="适中 3" xfId="537"/>
    <cellStyle name="好_2012-2013-2轻化系工作量2013.7.2" xfId="538"/>
    <cellStyle name="40% - 强调文字颜色 1 10" xfId="539"/>
    <cellStyle name="60% - 强调文字颜色 2 11" xfId="540"/>
    <cellStyle name="链接单元格 2 10" xfId="541"/>
    <cellStyle name="40% - 强调文字颜色 1 11" xfId="542"/>
    <cellStyle name="60% - 强调文字颜色 2 12" xfId="543"/>
    <cellStyle name="链接单元格 2 11" xfId="544"/>
    <cellStyle name="40% - 强调文字颜色 1 12" xfId="545"/>
    <cellStyle name="60% - 强调文字颜色 2 13" xfId="546"/>
    <cellStyle name="40% - 强调文字颜色 1 2" xfId="547"/>
    <cellStyle name="解释性文本 2 9" xfId="548"/>
    <cellStyle name="40% - 强调文字颜色 1 2 10" xfId="549"/>
    <cellStyle name="40% - 强调文字颜色 1 2 11" xfId="550"/>
    <cellStyle name="强调文字颜色 3 10" xfId="551"/>
    <cellStyle name="40% - 强调文字颜色 1 2 12" xfId="552"/>
    <cellStyle name="40% - 强调文字颜色 1 2 2" xfId="553"/>
    <cellStyle name="60% - 强调文字颜色 2 2 7" xfId="554"/>
    <cellStyle name="40% - 强调文字颜色 5 2 11" xfId="555"/>
    <cellStyle name="40% - 强调文字颜色 1 2 3" xfId="556"/>
    <cellStyle name="60% - 强调文字颜色 2 2 8" xfId="557"/>
    <cellStyle name="40% - 强调文字颜色 5 2 12" xfId="558"/>
    <cellStyle name="40% - 强调文字颜色 1 2 4" xfId="559"/>
    <cellStyle name="60% - 强调文字颜色 2 2 9" xfId="560"/>
    <cellStyle name="40% - 强调文字颜色 5 2 13" xfId="561"/>
    <cellStyle name="40% - 强调文字颜色 1 2 5" xfId="562"/>
    <cellStyle name="40% - 强调文字颜色 1 2 6" xfId="563"/>
    <cellStyle name="40% - 强调文字颜色 1 2 7" xfId="564"/>
    <cellStyle name="40% - 强调文字颜色 1 3" xfId="565"/>
    <cellStyle name="40% - 强调文字颜色 1 4" xfId="566"/>
    <cellStyle name="40% - 强调文字颜色 1 5" xfId="567"/>
    <cellStyle name="40% - 强调文字颜色 1 6" xfId="568"/>
    <cellStyle name="40% - 强调文字颜色 1 7" xfId="569"/>
    <cellStyle name="40% - 强调文字颜色 1 8" xfId="570"/>
    <cellStyle name="40% - 强调文字颜色 1 9" xfId="571"/>
    <cellStyle name="60% - 强调文字颜色 1 8" xfId="572"/>
    <cellStyle name="60% - 强调文字颜色 4 2 12" xfId="573"/>
    <cellStyle name="警告文本 2 5" xfId="574"/>
    <cellStyle name="40% - 强调文字颜色 2 10" xfId="575"/>
    <cellStyle name="60% - 强调文字颜色 3 11" xfId="576"/>
    <cellStyle name="40% - 强调文字颜色 2 2 2" xfId="577"/>
    <cellStyle name="60% - 强调文字颜色 3 2 7" xfId="578"/>
    <cellStyle name="40% - 强调文字颜色 2 2 3" xfId="579"/>
    <cellStyle name="60% - 强调文字颜色 3 2 8" xfId="580"/>
    <cellStyle name="40% - 强调文字颜色 2 2 4" xfId="581"/>
    <cellStyle name="60% - 强调文字颜色 3 2 9" xfId="582"/>
    <cellStyle name="常规 11 2" xfId="583"/>
    <cellStyle name="40% - 强调文字颜色 2 2 5" xfId="584"/>
    <cellStyle name="40% - 强调文字颜色 2 2 6" xfId="585"/>
    <cellStyle name="40% - 强调文字颜色 2 9" xfId="586"/>
    <cellStyle name="40% - 强调文字颜色 3 2 12" xfId="587"/>
    <cellStyle name="60% - 强调文字颜色 2 8" xfId="588"/>
    <cellStyle name="40% - 强调文字颜色 3 2 13" xfId="589"/>
    <cellStyle name="输入 2 2" xfId="590"/>
    <cellStyle name="60% - 强调文字颜色 2 9" xfId="591"/>
    <cellStyle name="40% - 强调文字颜色 3 2 2" xfId="592"/>
    <cellStyle name="40% - 强调文字颜色 6 9" xfId="593"/>
    <cellStyle name="60% - 强调文字颜色 4 2 7" xfId="594"/>
    <cellStyle name="40% - 强调文字颜色 3 2 3" xfId="595"/>
    <cellStyle name="60% - 强调文字颜色 4 2 8" xfId="596"/>
    <cellStyle name="40% - 强调文字颜色 3 2 4" xfId="597"/>
    <cellStyle name="60% - 强调文字颜色 4 2 9" xfId="598"/>
    <cellStyle name="40% - 强调文字颜色 3 2 5" xfId="599"/>
    <cellStyle name="40% - 强调文字颜色 3 2 6" xfId="600"/>
    <cellStyle name="标题 4 4" xfId="601"/>
    <cellStyle name="差_2012年轻化系教学工作量2013.1.25" xfId="602"/>
    <cellStyle name="40% - 强调文字颜色 4 2 2" xfId="603"/>
    <cellStyle name="60% - 强调文字颜色 5 2 7" xfId="604"/>
    <cellStyle name="标题 4 5" xfId="605"/>
    <cellStyle name="40% - 强调文字颜色 4 2 3" xfId="606"/>
    <cellStyle name="60% - 强调文字颜色 5 2 8" xfId="607"/>
    <cellStyle name="标题 4 6" xfId="608"/>
    <cellStyle name="40% - 强调文字颜色 4 2 4" xfId="609"/>
    <cellStyle name="60% - 强调文字颜色 5 2 9" xfId="610"/>
    <cellStyle name="标题 4 7" xfId="611"/>
    <cellStyle name="40% - 强调文字颜色 4 2 5" xfId="612"/>
    <cellStyle name="标题 4 8" xfId="613"/>
    <cellStyle name="40% - 强调文字颜色 4 2 6" xfId="614"/>
    <cellStyle name="40% - 强调文字颜色 4 3" xfId="615"/>
    <cellStyle name="好_2012-2013-2轻化系工作量2013.7.2 3" xfId="616"/>
    <cellStyle name="40% - 强调文字颜色 5 10" xfId="617"/>
    <cellStyle name="60% - 强调文字颜色 6 11" xfId="618"/>
    <cellStyle name="好 2 3" xfId="619"/>
    <cellStyle name="40% - 强调文字颜色 5 2" xfId="620"/>
    <cellStyle name="好 2 4" xfId="621"/>
    <cellStyle name="40% - 强调文字颜色 5 3" xfId="622"/>
    <cellStyle name="好 2 5" xfId="623"/>
    <cellStyle name="40% - 强调文字颜色 5 4" xfId="624"/>
    <cellStyle name="好 2 6" xfId="625"/>
    <cellStyle name="40% - 强调文字颜色 5 5" xfId="626"/>
    <cellStyle name="好 2 7" xfId="627"/>
    <cellStyle name="40% - 强调文字颜色 5 6" xfId="628"/>
    <cellStyle name="注释 2 2" xfId="629"/>
    <cellStyle name="链接单元格 2_轻化系2014年度工作量统计2015.1.22(第3次报教务处）" xfId="630"/>
    <cellStyle name="好 2 9" xfId="631"/>
    <cellStyle name="40% - 强调文字颜色 5 8" xfId="632"/>
    <cellStyle name="注释 2 4" xfId="633"/>
    <cellStyle name="40% - 强调文字颜色 5 9" xfId="634"/>
    <cellStyle name="注释 2 5" xfId="635"/>
    <cellStyle name="标题 2 2 4" xfId="636"/>
    <cellStyle name="40% - 强调文字颜色 6 2" xfId="637"/>
    <cellStyle name="40% - 强调文字颜色 6 2 10" xfId="638"/>
    <cellStyle name="40% - 强调文字颜色 6 2 11" xfId="639"/>
    <cellStyle name="40% - 强调文字颜色 6 2 2" xfId="640"/>
    <cellStyle name="40% - 强调文字颜色 6 2 12" xfId="641"/>
    <cellStyle name="40% - 强调文字颜色 6 2 3" xfId="642"/>
    <cellStyle name="40% - 强调文字颜色 6 2 13" xfId="643"/>
    <cellStyle name="40% - 强调文字颜色 6 2 4" xfId="644"/>
    <cellStyle name="40% - 强调文字颜色 6 2 5" xfId="645"/>
    <cellStyle name="40% - 强调文字颜色 6 2 6" xfId="646"/>
    <cellStyle name="40% - 着色 1" xfId="647"/>
    <cellStyle name="标题 2 2 5" xfId="648"/>
    <cellStyle name="40% - 强调文字颜色 6 3" xfId="649"/>
    <cellStyle name="标题 2 2 6" xfId="650"/>
    <cellStyle name="40% - 强调文字颜色 6 4" xfId="651"/>
    <cellStyle name="60% - 强调文字颜色 4 2 2" xfId="652"/>
    <cellStyle name="60% - 强调文字颜色 1 2 10" xfId="653"/>
    <cellStyle name="适中 2 4" xfId="654"/>
    <cellStyle name="强调文字颜色 3 2 3" xfId="655"/>
    <cellStyle name="标题 2 2 8" xfId="656"/>
    <cellStyle name="解释性文本 2 11" xfId="657"/>
    <cellStyle name="40% - 强调文字颜色 6 6" xfId="658"/>
    <cellStyle name="60% - 强调文字颜色 4 2 4" xfId="659"/>
    <cellStyle name="60% - 强调文字颜色 1 2 12" xfId="660"/>
    <cellStyle name="适中 2 6" xfId="661"/>
    <cellStyle name="强调文字颜色 3 2 5" xfId="662"/>
    <cellStyle name="标题 2 2 9" xfId="663"/>
    <cellStyle name="解释性文本 2 12" xfId="664"/>
    <cellStyle name="40% - 强调文字颜色 6 7" xfId="665"/>
    <cellStyle name="60% - 强调文字颜色 4 2 5" xfId="666"/>
    <cellStyle name="60% - 强调文字颜色 1 2 13" xfId="667"/>
    <cellStyle name="适中 2 7" xfId="668"/>
    <cellStyle name="强调文字颜色 3 2 6" xfId="669"/>
    <cellStyle name="解释性文本 2 13" xfId="670"/>
    <cellStyle name="40% - 强调文字颜色 6 8" xfId="671"/>
    <cellStyle name="60% - 强调文字颜色 4 2 6" xfId="672"/>
    <cellStyle name="60% - 强调文字颜色 1 13" xfId="673"/>
    <cellStyle name="60% - 强调文字颜色 1 2 2" xfId="674"/>
    <cellStyle name="60% - 强调文字颜色 1 2 3" xfId="675"/>
    <cellStyle name="60% - 强调文字颜色 1 2 4" xfId="676"/>
    <cellStyle name="60% - 强调文字颜色 1 2 5" xfId="677"/>
    <cellStyle name="60% - 强调文字颜色 1 2 6" xfId="678"/>
    <cellStyle name="60% - 强调文字颜色 2 10" xfId="679"/>
    <cellStyle name="60% - 强调文字颜色 2 2 10" xfId="680"/>
    <cellStyle name="60% - 强调文字颜色 2 2 11" xfId="681"/>
    <cellStyle name="60% - 强调文字颜色 2 2 12" xfId="682"/>
    <cellStyle name="60% - 强调文字颜色 2 2 13" xfId="683"/>
    <cellStyle name="标题 1 2 6" xfId="684"/>
    <cellStyle name="60% - 强调文字颜色 3 2 2" xfId="685"/>
    <cellStyle name="标题 1 2 7" xfId="686"/>
    <cellStyle name="60% - 强调文字颜色 3 2 3" xfId="687"/>
    <cellStyle name="标题 1 2 8" xfId="688"/>
    <cellStyle name="60% - 强调文字颜色 3 2 4" xfId="689"/>
    <cellStyle name="标题 1 2 9" xfId="690"/>
    <cellStyle name="60% - 强调文字颜色 3 2 5" xfId="691"/>
    <cellStyle name="60% - 强调文字颜色 3 2 6" xfId="692"/>
    <cellStyle name="强调文字颜色 1 2 2" xfId="693"/>
    <cellStyle name="60% - 强调文字颜色 4 10" xfId="694"/>
    <cellStyle name="60% - 强调文字颜色 5 2" xfId="695"/>
    <cellStyle name="常规 2 4" xfId="696"/>
    <cellStyle name="60% - 强调文字颜色 5 2 11" xfId="697"/>
    <cellStyle name="常规 2 5" xfId="698"/>
    <cellStyle name="60% - 强调文字颜色 5 2 12" xfId="699"/>
    <cellStyle name="常规 2 6" xfId="700"/>
    <cellStyle name="60% - 强调文字颜色 5 2 13" xfId="701"/>
    <cellStyle name="好 9" xfId="702"/>
    <cellStyle name="标题 3 2 6" xfId="703"/>
    <cellStyle name="60% - 强调文字颜色 5 2 2" xfId="704"/>
    <cellStyle name="标题 3 2 7" xfId="705"/>
    <cellStyle name="60% - 强调文字颜色 5 2 3" xfId="706"/>
    <cellStyle name="标题 3 2 8" xfId="707"/>
    <cellStyle name="60% - 强调文字颜色 5 2 4" xfId="708"/>
    <cellStyle name="标题 4 2" xfId="709"/>
    <cellStyle name="标题 3 2 9" xfId="710"/>
    <cellStyle name="60% - 强调文字颜色 5 2 5" xfId="711"/>
    <cellStyle name="标题 4 3" xfId="712"/>
    <cellStyle name="60% - 强调文字颜色 5 2 6" xfId="713"/>
    <cellStyle name="60% - 强调文字颜色 5 3" xfId="714"/>
    <cellStyle name="60% - 强调文字颜色 5 4" xfId="715"/>
    <cellStyle name="60% - 强调文字颜色 5 5" xfId="716"/>
    <cellStyle name="60% - 强调文字颜色 5 6" xfId="717"/>
    <cellStyle name="60% - 强调文字颜色 5 7" xfId="718"/>
    <cellStyle name="常规 4 2" xfId="719"/>
    <cellStyle name="60% - 强调文字颜色 5 8" xfId="720"/>
    <cellStyle name="好_2012-2013-2轻化系工作量2013.7.2 2" xfId="721"/>
    <cellStyle name="60% - 强调文字颜色 6 10" xfId="722"/>
    <cellStyle name="60% - 强调文字颜色 6 2" xfId="723"/>
    <cellStyle name="60% - 强调文字颜色 6 2 11" xfId="724"/>
    <cellStyle name="60% - 强调文字颜色 6 2 12" xfId="725"/>
    <cellStyle name="60% - 强调文字颜色 6 2 13" xfId="726"/>
    <cellStyle name="标题 4 2 6" xfId="727"/>
    <cellStyle name="60% - 强调文字颜色 6 2 2" xfId="728"/>
    <cellStyle name="标题 4 2 7" xfId="729"/>
    <cellStyle name="60% - 强调文字颜色 6 2 3" xfId="730"/>
    <cellStyle name="60% - 强调文字颜色 6 7" xfId="731"/>
    <cellStyle name="60% - 着色 1" xfId="732"/>
    <cellStyle name="60% - 着色 2" xfId="733"/>
    <cellStyle name="60% - 着色 3" xfId="734"/>
    <cellStyle name="60% - 着色 4" xfId="735"/>
    <cellStyle name="标题 1 2" xfId="736"/>
    <cellStyle name="60% - 着色 5" xfId="737"/>
    <cellStyle name="标题 1 3" xfId="738"/>
    <cellStyle name="60% - 着色 6" xfId="739"/>
    <cellStyle name="标题 1 4" xfId="740"/>
    <cellStyle name="输出 8" xfId="741"/>
    <cellStyle name="标题 1 10" xfId="742"/>
    <cellStyle name="输出 9" xfId="743"/>
    <cellStyle name="标题 1 11" xfId="744"/>
    <cellStyle name="标题 1 12" xfId="745"/>
    <cellStyle name="标题 1 13" xfId="746"/>
    <cellStyle name="标题 1 2 10" xfId="747"/>
    <cellStyle name="标题 1 2 11" xfId="748"/>
    <cellStyle name="标题 1 2 12" xfId="749"/>
    <cellStyle name="标题 1 2 13" xfId="750"/>
    <cellStyle name="标题 1 2 2" xfId="751"/>
    <cellStyle name="标题 1 2 3" xfId="752"/>
    <cellStyle name="标题 1 2 4" xfId="753"/>
    <cellStyle name="标题 1 2 5" xfId="754"/>
    <cellStyle name="标题 1 2_轻化系2014年度工作量统计2015.1.22(第3次报教务处）" xfId="755"/>
    <cellStyle name="标题 1 5" xfId="756"/>
    <cellStyle name="注释 2 10" xfId="757"/>
    <cellStyle name="标题 1 6" xfId="758"/>
    <cellStyle name="注释 2 11" xfId="759"/>
    <cellStyle name="标题 1 7" xfId="760"/>
    <cellStyle name="注释 2 12" xfId="761"/>
    <cellStyle name="标题 1 8" xfId="762"/>
    <cellStyle name="注释 2 13" xfId="763"/>
    <cellStyle name="标题 1 9" xfId="764"/>
    <cellStyle name="标题 10" xfId="765"/>
    <cellStyle name="标题 11" xfId="766"/>
    <cellStyle name="标题 12" xfId="767"/>
    <cellStyle name="标题 13" xfId="768"/>
    <cellStyle name="常规_任课" xfId="769"/>
    <cellStyle name="标题 14" xfId="770"/>
    <cellStyle name="标题 2 2 2" xfId="771"/>
    <cellStyle name="标题 15" xfId="772"/>
    <cellStyle name="标题 2 2 3" xfId="773"/>
    <cellStyle name="标题 16" xfId="774"/>
    <cellStyle name="标题 2 10" xfId="775"/>
    <cellStyle name="标题 2 12" xfId="776"/>
    <cellStyle name="标题 2 13" xfId="777"/>
    <cellStyle name="标题 2 2" xfId="778"/>
    <cellStyle name="标题 2 2 10" xfId="779"/>
    <cellStyle name="标题 2 2 11" xfId="780"/>
    <cellStyle name="标题 5 2" xfId="781"/>
    <cellStyle name="标题 2 2 12" xfId="782"/>
    <cellStyle name="标题 5 3" xfId="783"/>
    <cellStyle name="标题 2 2 13" xfId="784"/>
    <cellStyle name="标题 2 2_轻化系2014年度工作量统计2015.1.22(第3次报教务处）" xfId="785"/>
    <cellStyle name="标题 2 3" xfId="786"/>
    <cellStyle name="标题 2 4" xfId="787"/>
    <cellStyle name="标题 2 5" xfId="788"/>
    <cellStyle name="标题 2 6" xfId="789"/>
    <cellStyle name="标题 2 7" xfId="790"/>
    <cellStyle name="标题 2 8" xfId="791"/>
    <cellStyle name="标题 2 9" xfId="792"/>
    <cellStyle name="标题 3 10" xfId="793"/>
    <cellStyle name="标题 3 11" xfId="794"/>
    <cellStyle name="标题 3 12" xfId="795"/>
    <cellStyle name="标题 3 13" xfId="796"/>
    <cellStyle name="标题 3 2" xfId="797"/>
    <cellStyle name="标题 3 2 10" xfId="798"/>
    <cellStyle name="标题 3 2 11" xfId="799"/>
    <cellStyle name="标题 3 2 12" xfId="800"/>
    <cellStyle name="标题 3 2 13" xfId="801"/>
    <cellStyle name="好 6" xfId="802"/>
    <cellStyle name="标题 3 2 3" xfId="803"/>
    <cellStyle name="好 7" xfId="804"/>
    <cellStyle name="标题 3 2 4" xfId="805"/>
    <cellStyle name="好 8" xfId="806"/>
    <cellStyle name="标题 3 2 5" xfId="807"/>
    <cellStyle name="标题 3 2_轻化系2014年度工作量统计2015.1.22(第3次报教务处）" xfId="808"/>
    <cellStyle name="标题 3 3" xfId="809"/>
    <cellStyle name="标题 3 4" xfId="810"/>
    <cellStyle name="标题 3 5" xfId="811"/>
    <cellStyle name="标题 3 6" xfId="812"/>
    <cellStyle name="标题 3 7" xfId="813"/>
    <cellStyle name="标题 3 8" xfId="814"/>
    <cellStyle name="标题 3 9" xfId="815"/>
    <cellStyle name="标题 4 10" xfId="816"/>
    <cellStyle name="强调文字颜色 5 2 4" xfId="817"/>
    <cellStyle name="标题 4 11" xfId="818"/>
    <cellStyle name="强调文字颜色 5 2 5" xfId="819"/>
    <cellStyle name="标题 4 12" xfId="820"/>
    <cellStyle name="强调文字颜色 5 2 6" xfId="821"/>
    <cellStyle name="标题 4 2 10" xfId="822"/>
    <cellStyle name="标题 4 2 11" xfId="823"/>
    <cellStyle name="标题 4 2 12" xfId="824"/>
    <cellStyle name="标题 4 2 13" xfId="825"/>
    <cellStyle name="输入 12" xfId="826"/>
    <cellStyle name="标题 4 2 2" xfId="827"/>
    <cellStyle name="输入 13" xfId="828"/>
    <cellStyle name="标题 4 2 3" xfId="829"/>
    <cellStyle name="标题 4 2 4" xfId="830"/>
    <cellStyle name="标题 4 2 5" xfId="831"/>
    <cellStyle name="解释性文本 2 3" xfId="832"/>
    <cellStyle name="标题 5" xfId="833"/>
    <cellStyle name="解释性文本 2 4" xfId="834"/>
    <cellStyle name="标题 6" xfId="835"/>
    <cellStyle name="解释性文本 2 5" xfId="836"/>
    <cellStyle name="标题 7" xfId="837"/>
    <cellStyle name="解释性文本 2 6" xfId="838"/>
    <cellStyle name="标题 8" xfId="839"/>
    <cellStyle name="解释性文本 2 7" xfId="840"/>
    <cellStyle name="标题 9" xfId="841"/>
    <cellStyle name="差 10" xfId="842"/>
    <cellStyle name="差 11" xfId="843"/>
    <cellStyle name="差 13" xfId="844"/>
    <cellStyle name="解释性文本 5" xfId="845"/>
    <cellStyle name="差 2" xfId="846"/>
    <cellStyle name="差 2 10" xfId="847"/>
    <cellStyle name="差 7" xfId="848"/>
    <cellStyle name="差 2 11" xfId="849"/>
    <cellStyle name="差 8" xfId="850"/>
    <cellStyle name="差 2 12" xfId="851"/>
    <cellStyle name="差 9" xfId="852"/>
    <cellStyle name="差 2 13" xfId="853"/>
    <cellStyle name="差 2 2" xfId="854"/>
    <cellStyle name="差 2 3" xfId="855"/>
    <cellStyle name="差 2 4" xfId="856"/>
    <cellStyle name="差 2 5" xfId="857"/>
    <cellStyle name="差 2 6" xfId="858"/>
    <cellStyle name="差 2 7" xfId="859"/>
    <cellStyle name="差 2 8" xfId="860"/>
    <cellStyle name="解释性文本 6" xfId="861"/>
    <cellStyle name="差 3" xfId="862"/>
    <cellStyle name="计算 10" xfId="863"/>
    <cellStyle name="解释性文本 7" xfId="864"/>
    <cellStyle name="差 4" xfId="865"/>
    <cellStyle name="计算 11" xfId="866"/>
    <cellStyle name="解释性文本 8" xfId="867"/>
    <cellStyle name="差 5" xfId="868"/>
    <cellStyle name="计算 12" xfId="869"/>
    <cellStyle name="解释性文本 9" xfId="870"/>
    <cellStyle name="差 6" xfId="871"/>
    <cellStyle name="计算 13" xfId="872"/>
    <cellStyle name="差_2012-2013-2轻化系工作量2013.7.2" xfId="873"/>
    <cellStyle name="差_2012-2013-2轻化系工作量2013.7.2 2" xfId="874"/>
    <cellStyle name="差_2012-2013-2轻化系工作量2013.7.2 3" xfId="875"/>
    <cellStyle name="常规 4_2012-2013-2轻化系工作量2013.7.2" xfId="876"/>
    <cellStyle name="差_2012年轻化系教学工作量2013.1.25 2" xfId="877"/>
    <cellStyle name="差_2012年轻化系教学工作量2013.1.25 3" xfId="878"/>
    <cellStyle name="差_2012年轻化系教学工作量2013.1.25 4" xfId="879"/>
    <cellStyle name="差_2012年轻化系教学工作量2013.1.25 5" xfId="880"/>
    <cellStyle name="常规 10" xfId="881"/>
    <cellStyle name="常规 10 2" xfId="882"/>
    <cellStyle name="常规 10_2012-2013-2轻化系工作量2013.7.2" xfId="883"/>
    <cellStyle name="常规 11" xfId="884"/>
    <cellStyle name="常规 12" xfId="885"/>
    <cellStyle name="常规 13" xfId="886"/>
    <cellStyle name="常规 14" xfId="887"/>
    <cellStyle name="常规 14 2" xfId="888"/>
    <cellStyle name="常规 14_2012-2013-2轻化系工作量2013.7.2" xfId="889"/>
    <cellStyle name="常规 20" xfId="890"/>
    <cellStyle name="常规 15" xfId="891"/>
    <cellStyle name="常规 21" xfId="892"/>
    <cellStyle name="常规 16" xfId="893"/>
    <cellStyle name="常规 22" xfId="894"/>
    <cellStyle name="常规 17" xfId="895"/>
    <cellStyle name="常规 23" xfId="896"/>
    <cellStyle name="常规 18" xfId="897"/>
    <cellStyle name="常规 24" xfId="898"/>
    <cellStyle name="常规 19" xfId="899"/>
    <cellStyle name="好 10" xfId="900"/>
    <cellStyle name="常规 2" xfId="901"/>
    <cellStyle name="强调文字颜色 3 3" xfId="902"/>
    <cellStyle name="常规 2 10" xfId="903"/>
    <cellStyle name="好_2012年轻化系教学工作量2013.1.25 5" xfId="904"/>
    <cellStyle name="强调文字颜色 3 4" xfId="905"/>
    <cellStyle name="常规 2 11" xfId="906"/>
    <cellStyle name="强调文字颜色 3 5" xfId="907"/>
    <cellStyle name="常规 2 12" xfId="908"/>
    <cellStyle name="常规_Sheet1" xfId="909"/>
    <cellStyle name="强调文字颜色 3 6" xfId="910"/>
    <cellStyle name="常规 2 13" xfId="911"/>
    <cellStyle name="常规 2 7" xfId="912"/>
    <cellStyle name="常规 2 8" xfId="913"/>
    <cellStyle name="输入 2" xfId="914"/>
    <cellStyle name="常规 2 9" xfId="915"/>
    <cellStyle name="输入 3" xfId="916"/>
    <cellStyle name="常规 30" xfId="917"/>
    <cellStyle name="常规 25" xfId="918"/>
    <cellStyle name="常规 31" xfId="919"/>
    <cellStyle name="常规 26" xfId="920"/>
    <cellStyle name="常规 32" xfId="921"/>
    <cellStyle name="常规 27" xfId="922"/>
    <cellStyle name="常规 33" xfId="923"/>
    <cellStyle name="常规 28" xfId="924"/>
    <cellStyle name="常规 29" xfId="925"/>
    <cellStyle name="好 11" xfId="926"/>
    <cellStyle name="常规 3" xfId="927"/>
    <cellStyle name="注释 10" xfId="928"/>
    <cellStyle name="常规 3_2012-2013-2轻化系工作量2013.7.2" xfId="929"/>
    <cellStyle name="好 12" xfId="930"/>
    <cellStyle name="常规 4" xfId="931"/>
    <cellStyle name="注释 11" xfId="932"/>
    <cellStyle name="常规 5_2012-2013-2轻化系工作量2013.7.2" xfId="933"/>
    <cellStyle name="常规_Sheet1 10" xfId="934"/>
    <cellStyle name="常规_Sheet1 11" xfId="935"/>
    <cellStyle name="汇总 5" xfId="936"/>
    <cellStyle name="常规_化工系教师联系电话" xfId="937"/>
    <cellStyle name="超链接 2" xfId="938"/>
    <cellStyle name="好 2 10" xfId="939"/>
    <cellStyle name="好 2 11" xfId="940"/>
    <cellStyle name="好 2 12" xfId="941"/>
    <cellStyle name="好 2 13" xfId="942"/>
    <cellStyle name="好 2 2" xfId="943"/>
    <cellStyle name="强调文字颜色 4 5" xfId="944"/>
    <cellStyle name="好_2012年轻化系教学工作量2013.1.25" xfId="945"/>
    <cellStyle name="好_2012年轻化系教学工作量2013.1.25 2" xfId="946"/>
    <cellStyle name="好_2012年轻化系教学工作量2013.1.25 3" xfId="947"/>
    <cellStyle name="好_2012年轻化系教学工作量2013.1.25 4" xfId="948"/>
    <cellStyle name="强调文字颜色 3 2" xfId="949"/>
    <cellStyle name="汇总 2" xfId="950"/>
    <cellStyle name="强调文字颜色 4 2 7" xfId="951"/>
    <cellStyle name="汇总 2 2" xfId="952"/>
    <cellStyle name="强调文字颜色 4 2 8" xfId="953"/>
    <cellStyle name="汇总 2 3" xfId="954"/>
    <cellStyle name="检查单元格 2" xfId="955"/>
    <cellStyle name="强调文字颜色 4 2 9" xfId="956"/>
    <cellStyle name="汇总 2 4" xfId="957"/>
    <cellStyle name="检查单元格 3" xfId="958"/>
    <cellStyle name="汇总 2 5" xfId="959"/>
    <cellStyle name="检查单元格 4" xfId="960"/>
    <cellStyle name="汇总 2 6" xfId="961"/>
    <cellStyle name="检查单元格 5" xfId="962"/>
    <cellStyle name="汇总 2 7" xfId="963"/>
    <cellStyle name="检查单元格 6" xfId="964"/>
    <cellStyle name="汇总 2 8" xfId="965"/>
    <cellStyle name="检查单元格 7" xfId="966"/>
    <cellStyle name="汇总 2 9" xfId="967"/>
    <cellStyle name="检查单元格 8" xfId="968"/>
    <cellStyle name="汇总 3" xfId="969"/>
    <cellStyle name="汇总 2_轻化系2014年度工作量统计2015.1.22(第3次报教务处）" xfId="970"/>
    <cellStyle name="汇总 4" xfId="971"/>
    <cellStyle name="汇总 6" xfId="972"/>
    <cellStyle name="汇总 7" xfId="973"/>
    <cellStyle name="汇总 8" xfId="974"/>
    <cellStyle name="汇总 9" xfId="975"/>
    <cellStyle name="计算 2" xfId="976"/>
    <cellStyle name="强调文字颜色 1 8" xfId="977"/>
    <cellStyle name="计算 2_轻化系2014年度工作量统计2015.1.22(第3次报教务处）" xfId="978"/>
    <cellStyle name="着色 3" xfId="979"/>
    <cellStyle name="计算 9" xfId="980"/>
    <cellStyle name="适中 2 13" xfId="981"/>
    <cellStyle name="检查单元格 2 10" xfId="982"/>
    <cellStyle name="检查单元格 2 11" xfId="983"/>
    <cellStyle name="检查单元格 2 12" xfId="984"/>
    <cellStyle name="检查单元格 2 13" xfId="985"/>
    <cellStyle name="检查单元格 2 2" xfId="986"/>
    <cellStyle name="检查单元格 2 3" xfId="987"/>
    <cellStyle name="检查单元格 2 4" xfId="988"/>
    <cellStyle name="检查单元格 2 9" xfId="989"/>
    <cellStyle name="检查单元格 2_轻化系2014年度工作量统计2015.1.22(第3次报教务处）" xfId="990"/>
    <cellStyle name="检查单元格 9" xfId="991"/>
    <cellStyle name="解释性文本 2" xfId="992"/>
    <cellStyle name="解释性文本 2 8" xfId="993"/>
    <cellStyle name="解释性文本 3" xfId="994"/>
    <cellStyle name="解释性文本 4" xfId="995"/>
    <cellStyle name="警告文本 10" xfId="996"/>
    <cellStyle name="警告文本 11" xfId="997"/>
    <cellStyle name="警告文本 2" xfId="998"/>
    <cellStyle name="警告文本 3" xfId="999"/>
    <cellStyle name="警告文本 4" xfId="1000"/>
    <cellStyle name="警告文本 5" xfId="1001"/>
    <cellStyle name="警告文本 6" xfId="1002"/>
    <cellStyle name="警告文本 7" xfId="1003"/>
    <cellStyle name="警告文本 8" xfId="1004"/>
    <cellStyle name="警告文本 9" xfId="1005"/>
    <cellStyle name="强调文字颜色 2 2 7" xfId="1006"/>
    <cellStyle name="链接单元格 10" xfId="1007"/>
    <cellStyle name="强调文字颜色 2 2 8" xfId="1008"/>
    <cellStyle name="链接单元格 11" xfId="1009"/>
    <cellStyle name="强调文字颜色 2 2 9" xfId="1010"/>
    <cellStyle name="链接单元格 12" xfId="1011"/>
    <cellStyle name="链接单元格 13" xfId="1012"/>
    <cellStyle name="链接单元格 2 13" xfId="1013"/>
    <cellStyle name="链接单元格 2 2" xfId="1014"/>
    <cellStyle name="链接单元格 2 3" xfId="1015"/>
    <cellStyle name="链接单元格 2 4" xfId="1016"/>
    <cellStyle name="链接单元格 2 5" xfId="1017"/>
    <cellStyle name="链接单元格 2 6" xfId="1018"/>
    <cellStyle name="链接单元格 2 7" xfId="1019"/>
    <cellStyle name="链接单元格 2 8" xfId="1020"/>
    <cellStyle name="链接单元格 2 9" xfId="1021"/>
    <cellStyle name="链接单元格 9" xfId="1022"/>
    <cellStyle name="强调文字颜色 1 10" xfId="1023"/>
    <cellStyle name="强调文字颜色 6 2 6" xfId="1024"/>
    <cellStyle name="强调文字颜色 1 11" xfId="1025"/>
    <cellStyle name="强调文字颜色 6 2 7" xfId="1026"/>
    <cellStyle name="强调文字颜色 1 12" xfId="1027"/>
    <cellStyle name="强调文字颜色 6 2 8" xfId="1028"/>
    <cellStyle name="强调文字颜色 1 13" xfId="1029"/>
    <cellStyle name="强调文字颜色 6 2 9" xfId="1030"/>
    <cellStyle name="强调文字颜色 1 2" xfId="1031"/>
    <cellStyle name="强调文字颜色 1 2 10" xfId="1032"/>
    <cellStyle name="强调文字颜色 1 2 11" xfId="1033"/>
    <cellStyle name="强调文字颜色 1 2 12" xfId="1034"/>
    <cellStyle name="强调文字颜色 1 2 13" xfId="1035"/>
    <cellStyle name="强调文字颜色 1 2 8" xfId="1036"/>
    <cellStyle name="强调文字颜色 1 2 9" xfId="1037"/>
    <cellStyle name="强调文字颜色 1 3" xfId="1038"/>
    <cellStyle name="强调文字颜色 1 4" xfId="1039"/>
    <cellStyle name="强调文字颜色 1 5" xfId="1040"/>
    <cellStyle name="强调文字颜色 1 6" xfId="1041"/>
    <cellStyle name="强调文字颜色 1 7" xfId="1042"/>
    <cellStyle name="强调文字颜色 2 2 10" xfId="1043"/>
    <cellStyle name="强调文字颜色 2 2 11" xfId="1044"/>
    <cellStyle name="强调文字颜色 2 2 3" xfId="1045"/>
    <cellStyle name="强调文字颜色 2 2 4" xfId="1046"/>
    <cellStyle name="强调文字颜色 2 2 5" xfId="1047"/>
    <cellStyle name="强调文字颜色 2 2 6" xfId="1048"/>
    <cellStyle name="强调文字颜色 2 4" xfId="1049"/>
    <cellStyle name="强调文字颜色 2 9" xfId="1050"/>
    <cellStyle name="强调文字颜色 3 12" xfId="1051"/>
    <cellStyle name="强调文字颜色 3 13" xfId="1052"/>
    <cellStyle name="适中 2 3" xfId="1053"/>
    <cellStyle name="强调文字颜色 3 2 2" xfId="1054"/>
    <cellStyle name="适中 2 8" xfId="1055"/>
    <cellStyle name="强调文字颜色 3 2 7" xfId="1056"/>
    <cellStyle name="适中 2 9" xfId="1057"/>
    <cellStyle name="强调文字颜色 3 2 8" xfId="1058"/>
    <cellStyle name="强调文字颜色 3 2 9" xfId="1059"/>
    <cellStyle name="强调文字颜色 3 7" xfId="1060"/>
    <cellStyle name="强调文字颜色 3 8" xfId="1061"/>
    <cellStyle name="强调文字颜色 3 9" xfId="1062"/>
    <cellStyle name="强调文字颜色 4 2" xfId="1063"/>
    <cellStyle name="强调文字颜色 4 2 2" xfId="1064"/>
    <cellStyle name="强调文字颜色 4 2 3" xfId="1065"/>
    <cellStyle name="强调文字颜色 4 2 4" xfId="1066"/>
    <cellStyle name="强调文字颜色 4 2 5" xfId="1067"/>
    <cellStyle name="强调文字颜色 4 2 6" xfId="1068"/>
    <cellStyle name="强调文字颜色 4 3" xfId="1069"/>
    <cellStyle name="强调文字颜色 4 4" xfId="1070"/>
    <cellStyle name="强调文字颜色 4 6" xfId="1071"/>
    <cellStyle name="强调文字颜色 4 7" xfId="1072"/>
    <cellStyle name="强调文字颜色 4 8" xfId="1073"/>
    <cellStyle name="输入 10" xfId="1074"/>
    <cellStyle name="强调文字颜色 4 9" xfId="1075"/>
    <cellStyle name="输入 11" xfId="1076"/>
    <cellStyle name="强调文字颜色 5 10" xfId="1077"/>
    <cellStyle name="强调文字颜色 5 11" xfId="1078"/>
    <cellStyle name="强调文字颜色 5 12" xfId="1079"/>
    <cellStyle name="强调文字颜色 5 13" xfId="1080"/>
    <cellStyle name="强调文字颜色 5 2" xfId="1081"/>
    <cellStyle name="强调文字颜色 5 2 10" xfId="1082"/>
    <cellStyle name="强调文字颜色 5 2 11" xfId="1083"/>
    <cellStyle name="强调文字颜色 5 2 12" xfId="1084"/>
    <cellStyle name="强调文字颜色 5 2 13" xfId="1085"/>
    <cellStyle name="强调文字颜色 5 2 2" xfId="1086"/>
    <cellStyle name="强调文字颜色 5 2 3" xfId="1087"/>
    <cellStyle name="强调文字颜色 5 2 8" xfId="1088"/>
    <cellStyle name="强调文字颜色 5 2 9" xfId="1089"/>
    <cellStyle name="强调文字颜色 5 3" xfId="1090"/>
    <cellStyle name="强调文字颜色 5 4" xfId="1091"/>
    <cellStyle name="强调文字颜色 5 5" xfId="1092"/>
    <cellStyle name="强调文字颜色 5 6" xfId="1093"/>
    <cellStyle name="输出 2_轻化系2014年度工作量统计2015.1.22(第3次报教务处）" xfId="1094"/>
    <cellStyle name="强调文字颜色 5 7" xfId="1095"/>
    <cellStyle name="强调文字颜色 5 8" xfId="1096"/>
    <cellStyle name="强调文字颜色 5 9" xfId="1097"/>
    <cellStyle name="强调文字颜色 6 10" xfId="1098"/>
    <cellStyle name="强调文字颜色 6 11" xfId="1099"/>
    <cellStyle name="强调文字颜色 6 12" xfId="1100"/>
    <cellStyle name="强调文字颜色 6 13" xfId="1101"/>
    <cellStyle name="强调文字颜色 6 2" xfId="1102"/>
    <cellStyle name="强调文字颜色 6 2 10" xfId="1103"/>
    <cellStyle name="强调文字颜色 6 2 11" xfId="1104"/>
    <cellStyle name="强调文字颜色 6 2 12" xfId="1105"/>
    <cellStyle name="强调文字颜色 6 2 13" xfId="1106"/>
    <cellStyle name="强调文字颜色 6 2 2" xfId="1107"/>
    <cellStyle name="强调文字颜色 6 2 3" xfId="1108"/>
    <cellStyle name="强调文字颜色 6 2 4" xfId="1109"/>
    <cellStyle name="强调文字颜色 6 2 5" xfId="1110"/>
    <cellStyle name="强调文字颜色 6 3" xfId="1111"/>
    <cellStyle name="强调文字颜色 6 4" xfId="1112"/>
    <cellStyle name="强调文字颜色 6 5" xfId="1113"/>
    <cellStyle name="强调文字颜色 6 6" xfId="1114"/>
    <cellStyle name="强调文字颜色 6 7" xfId="1115"/>
    <cellStyle name="强调文字颜色 6 8" xfId="1116"/>
    <cellStyle name="强调文字颜色 6 9" xfId="1117"/>
    <cellStyle name="适中 10" xfId="1118"/>
    <cellStyle name="适中 11" xfId="1119"/>
    <cellStyle name="适中 12" xfId="1120"/>
    <cellStyle name="适中 13" xfId="1121"/>
    <cellStyle name="适中 2" xfId="1122"/>
    <cellStyle name="适中 2 2" xfId="1123"/>
    <cellStyle name="适中 4" xfId="1124"/>
    <cellStyle name="适中 5" xfId="1125"/>
    <cellStyle name="适中 6" xfId="1126"/>
    <cellStyle name="输出 10" xfId="1127"/>
    <cellStyle name="输出 11" xfId="1128"/>
    <cellStyle name="输出 12" xfId="1129"/>
    <cellStyle name="输出 13" xfId="1130"/>
    <cellStyle name="输出 2" xfId="1131"/>
    <cellStyle name="输出 2 10" xfId="1132"/>
    <cellStyle name="输出 2 11" xfId="1133"/>
    <cellStyle name="输出 2 12" xfId="1134"/>
    <cellStyle name="输出 2 2" xfId="1135"/>
    <cellStyle name="输出 2 3" xfId="1136"/>
    <cellStyle name="输出 2 4" xfId="1137"/>
    <cellStyle name="输出 2 5" xfId="1138"/>
    <cellStyle name="输出 2 6" xfId="1139"/>
    <cellStyle name="输出 2 7" xfId="1140"/>
    <cellStyle name="输出 2 8" xfId="1141"/>
    <cellStyle name="输出 2 9" xfId="1142"/>
    <cellStyle name="输出 3" xfId="1143"/>
    <cellStyle name="输出 4" xfId="1144"/>
    <cellStyle name="输出 5" xfId="1145"/>
    <cellStyle name="输出 6" xfId="1146"/>
    <cellStyle name="输出 7" xfId="1147"/>
    <cellStyle name="输入 2 10" xfId="1148"/>
    <cellStyle name="输入 2 11" xfId="1149"/>
    <cellStyle name="输入 2 12" xfId="1150"/>
    <cellStyle name="输入 2 13" xfId="1151"/>
    <cellStyle name="输入 2 3" xfId="1152"/>
    <cellStyle name="输入 2 4" xfId="1153"/>
    <cellStyle name="输入 2 5" xfId="1154"/>
    <cellStyle name="输入 2 6" xfId="1155"/>
    <cellStyle name="输入 2 7" xfId="1156"/>
    <cellStyle name="输入 2 8" xfId="1157"/>
    <cellStyle name="输入 2 9" xfId="1158"/>
    <cellStyle name="输入 4" xfId="1159"/>
    <cellStyle name="输入 5" xfId="1160"/>
    <cellStyle name="输入 6" xfId="1161"/>
    <cellStyle name="输入 7" xfId="1162"/>
    <cellStyle name="输入 8" xfId="1163"/>
    <cellStyle name="输入 9" xfId="1164"/>
    <cellStyle name="着色 4" xfId="1165"/>
    <cellStyle name="注释 2" xfId="1166"/>
    <cellStyle name="注释 2 6" xfId="1167"/>
    <cellStyle name="注释 2 7" xfId="1168"/>
    <cellStyle name="注释 2 8" xfId="1169"/>
    <cellStyle name="注释 2 9" xfId="1170"/>
    <cellStyle name="注释 2_轻化系2014年度工作量统计2015.1.22(第3次报教务处）" xfId="1171"/>
    <cellStyle name="注释 3" xfId="1172"/>
    <cellStyle name="注释 4" xfId="1173"/>
    <cellStyle name="注释 5" xfId="1174"/>
    <cellStyle name="注释 6" xfId="1175"/>
    <cellStyle name="注释 7" xfId="1176"/>
    <cellStyle name="注释 8" xfId="1177"/>
    <cellStyle name="注释 9" xfId="1178"/>
    <cellStyle name="常规_化工系教师联系电话 2" xfId="1179"/>
    <cellStyle name="常规_Sheet1 2" xfId="1180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opLeftCell="A36" workbookViewId="0">
      <selection activeCell="D54" sqref="D54"/>
    </sheetView>
  </sheetViews>
  <sheetFormatPr defaultColWidth="9" defaultRowHeight="15.6"/>
  <cols>
    <col min="1" max="1" width="9.5" customWidth="1"/>
    <col min="2" max="2" width="6.875" customWidth="1"/>
    <col min="3" max="3" width="5.6" customWidth="1"/>
    <col min="4" max="4" width="5.4" customWidth="1"/>
    <col min="5" max="5" width="5.1" customWidth="1"/>
    <col min="6" max="6" width="5.4" customWidth="1"/>
    <col min="7" max="7" width="5.2" style="261" customWidth="1"/>
    <col min="8" max="8" width="4.375" customWidth="1"/>
    <col min="9" max="9" width="4.25" customWidth="1"/>
    <col min="10" max="10" width="5" customWidth="1"/>
    <col min="11" max="11" width="8.7" customWidth="1"/>
    <col min="12" max="12" width="9.9" customWidth="1"/>
    <col min="13" max="13" width="7.3" customWidth="1"/>
  </cols>
  <sheetData>
    <row r="1" ht="48.75" customHeight="1" spans="1:13">
      <c r="A1" s="262" t="s">
        <v>0</v>
      </c>
      <c r="B1" s="262"/>
      <c r="C1" s="262"/>
      <c r="D1" s="262"/>
      <c r="E1" s="262"/>
      <c r="F1" s="262"/>
      <c r="G1" s="125"/>
      <c r="H1" s="262"/>
      <c r="I1" s="262"/>
      <c r="J1" s="262"/>
      <c r="K1" s="262"/>
      <c r="L1" s="262"/>
      <c r="M1" s="262"/>
    </row>
    <row r="2" ht="25.5" customHeight="1" spans="1:13">
      <c r="A2" s="263" t="s">
        <v>1</v>
      </c>
      <c r="B2" s="263"/>
      <c r="C2" s="263"/>
      <c r="D2" s="263"/>
      <c r="E2" s="263"/>
      <c r="F2" s="263"/>
      <c r="G2" s="264"/>
      <c r="H2" s="263"/>
      <c r="I2" s="263"/>
      <c r="J2" s="263"/>
      <c r="K2" s="263"/>
      <c r="L2" s="263"/>
      <c r="M2" s="263"/>
    </row>
    <row r="3" ht="18" customHeight="1" spans="1:13">
      <c r="A3" s="265" t="s">
        <v>2</v>
      </c>
      <c r="B3" s="265"/>
      <c r="C3" s="265"/>
      <c r="D3" s="265"/>
      <c r="E3" s="265"/>
      <c r="F3" s="265"/>
      <c r="G3" s="266"/>
      <c r="H3" s="265"/>
      <c r="I3" s="265"/>
      <c r="J3" s="265"/>
      <c r="K3" s="265"/>
      <c r="L3" s="265"/>
      <c r="M3" s="265"/>
    </row>
    <row r="4" ht="25.5" customHeight="1" spans="1:13">
      <c r="A4" s="267" t="s">
        <v>3</v>
      </c>
      <c r="B4" s="268" t="s">
        <v>4</v>
      </c>
      <c r="C4" s="268" t="s">
        <v>5</v>
      </c>
      <c r="D4" s="268"/>
      <c r="E4" s="268"/>
      <c r="F4" s="268"/>
      <c r="G4" s="138" t="s">
        <v>6</v>
      </c>
      <c r="H4" s="268"/>
      <c r="I4" s="268"/>
      <c r="J4" s="268"/>
      <c r="K4" s="276" t="s">
        <v>7</v>
      </c>
      <c r="L4" s="268" t="s">
        <v>8</v>
      </c>
      <c r="M4" s="268" t="s">
        <v>9</v>
      </c>
    </row>
    <row r="5" ht="48" customHeight="1" spans="1:13">
      <c r="A5" s="267"/>
      <c r="B5" s="268"/>
      <c r="C5" s="269" t="s">
        <v>10</v>
      </c>
      <c r="D5" s="269" t="s">
        <v>11</v>
      </c>
      <c r="E5" s="269" t="s">
        <v>12</v>
      </c>
      <c r="F5" s="139" t="s">
        <v>13</v>
      </c>
      <c r="G5" s="139" t="s">
        <v>10</v>
      </c>
      <c r="H5" s="269" t="s">
        <v>11</v>
      </c>
      <c r="I5" s="269" t="s">
        <v>12</v>
      </c>
      <c r="J5" s="269" t="s">
        <v>13</v>
      </c>
      <c r="K5" s="276"/>
      <c r="L5" s="268"/>
      <c r="M5" s="268" t="s">
        <v>14</v>
      </c>
    </row>
    <row r="6" ht="25" customHeight="1" spans="1:13">
      <c r="A6" s="114">
        <v>1991200248</v>
      </c>
      <c r="B6" s="115" t="s">
        <v>15</v>
      </c>
      <c r="C6" s="152">
        <v>42.3</v>
      </c>
      <c r="D6" s="172">
        <v>12</v>
      </c>
      <c r="E6" s="172">
        <v>64</v>
      </c>
      <c r="F6" s="173">
        <v>0</v>
      </c>
      <c r="G6" s="270"/>
      <c r="H6" s="271"/>
      <c r="I6" s="271"/>
      <c r="J6" s="273"/>
      <c r="K6" s="158">
        <f>C6+D6+E6+F6</f>
        <v>118.3</v>
      </c>
      <c r="L6" s="277" t="s">
        <v>16</v>
      </c>
      <c r="M6" s="277">
        <v>100</v>
      </c>
    </row>
    <row r="7" ht="25" customHeight="1" spans="1:13">
      <c r="A7" s="114">
        <v>2011080044</v>
      </c>
      <c r="B7" s="115" t="s">
        <v>17</v>
      </c>
      <c r="C7" s="152">
        <v>64</v>
      </c>
      <c r="D7" s="172">
        <v>12</v>
      </c>
      <c r="E7" s="172">
        <v>4</v>
      </c>
      <c r="F7" s="173">
        <v>4</v>
      </c>
      <c r="G7" s="270"/>
      <c r="H7" s="271"/>
      <c r="I7" s="271"/>
      <c r="J7" s="273"/>
      <c r="K7" s="158">
        <f t="shared" ref="K7:K53" si="0">C7+D7+E7+F7</f>
        <v>84</v>
      </c>
      <c r="L7" s="277" t="s">
        <v>18</v>
      </c>
      <c r="M7" s="277">
        <v>113</v>
      </c>
    </row>
    <row r="8" ht="25" customHeight="1" spans="1:13">
      <c r="A8" s="114">
        <v>2008200268</v>
      </c>
      <c r="B8" s="117" t="s">
        <v>19</v>
      </c>
      <c r="C8" s="152">
        <v>64</v>
      </c>
      <c r="D8" s="172">
        <v>84</v>
      </c>
      <c r="E8" s="172">
        <v>3</v>
      </c>
      <c r="F8" s="173">
        <v>4.5</v>
      </c>
      <c r="G8" s="270"/>
      <c r="H8" s="271"/>
      <c r="I8" s="271"/>
      <c r="J8" s="273"/>
      <c r="K8" s="158">
        <f t="shared" si="0"/>
        <v>155.5</v>
      </c>
      <c r="L8" s="277" t="s">
        <v>20</v>
      </c>
      <c r="M8" s="277">
        <v>113</v>
      </c>
    </row>
    <row r="9" ht="25" customHeight="1" spans="1:13">
      <c r="A9" s="114">
        <v>1990200250</v>
      </c>
      <c r="B9" s="115" t="s">
        <v>21</v>
      </c>
      <c r="C9" s="271">
        <v>64</v>
      </c>
      <c r="D9" s="172">
        <v>60</v>
      </c>
      <c r="E9" s="172">
        <v>26</v>
      </c>
      <c r="F9" s="173">
        <v>10.5</v>
      </c>
      <c r="G9" s="270"/>
      <c r="H9" s="271"/>
      <c r="I9" s="271"/>
      <c r="J9" s="273"/>
      <c r="K9" s="158">
        <f t="shared" si="0"/>
        <v>160.5</v>
      </c>
      <c r="L9" s="277" t="s">
        <v>22</v>
      </c>
      <c r="M9" s="277">
        <v>100</v>
      </c>
    </row>
    <row r="10" ht="50" customHeight="1" spans="1:13">
      <c r="A10" s="187">
        <v>1987200251</v>
      </c>
      <c r="B10" s="188" t="s">
        <v>23</v>
      </c>
      <c r="C10" s="271">
        <v>270.4</v>
      </c>
      <c r="D10" s="172">
        <v>48</v>
      </c>
      <c r="E10" s="172">
        <v>32</v>
      </c>
      <c r="F10" s="173">
        <v>18</v>
      </c>
      <c r="G10" s="270"/>
      <c r="H10" s="271"/>
      <c r="I10" s="271"/>
      <c r="J10" s="273"/>
      <c r="K10" s="158">
        <f t="shared" si="0"/>
        <v>368.4</v>
      </c>
      <c r="L10" s="277" t="s">
        <v>24</v>
      </c>
      <c r="M10" s="277"/>
    </row>
    <row r="11" ht="25" customHeight="1" spans="1:13">
      <c r="A11" s="114">
        <v>2004200258</v>
      </c>
      <c r="B11" s="115" t="s">
        <v>25</v>
      </c>
      <c r="C11" s="271">
        <v>111.8</v>
      </c>
      <c r="D11" s="172">
        <v>144</v>
      </c>
      <c r="E11" s="172">
        <v>0</v>
      </c>
      <c r="F11" s="173">
        <v>6</v>
      </c>
      <c r="G11" s="270"/>
      <c r="H11" s="271"/>
      <c r="I11" s="271"/>
      <c r="J11" s="273"/>
      <c r="K11" s="158">
        <f t="shared" si="0"/>
        <v>261.8</v>
      </c>
      <c r="L11" s="277" t="s">
        <v>26</v>
      </c>
      <c r="M11" s="277">
        <v>113</v>
      </c>
    </row>
    <row r="12" ht="25" customHeight="1" spans="1:13">
      <c r="A12" s="114">
        <v>1994200253</v>
      </c>
      <c r="B12" s="115" t="s">
        <v>27</v>
      </c>
      <c r="C12" s="271">
        <v>144</v>
      </c>
      <c r="D12" s="172">
        <v>54</v>
      </c>
      <c r="E12" s="172">
        <v>29</v>
      </c>
      <c r="F12" s="173">
        <v>11</v>
      </c>
      <c r="G12" s="270"/>
      <c r="H12" s="271"/>
      <c r="I12" s="271"/>
      <c r="J12" s="273"/>
      <c r="K12" s="158">
        <f t="shared" si="0"/>
        <v>238</v>
      </c>
      <c r="L12" s="278"/>
      <c r="M12" s="277">
        <v>340</v>
      </c>
    </row>
    <row r="13" ht="25" customHeight="1" spans="1:13">
      <c r="A13" s="114">
        <v>1990200255</v>
      </c>
      <c r="B13" s="115" t="s">
        <v>28</v>
      </c>
      <c r="C13" s="271">
        <v>200</v>
      </c>
      <c r="D13" s="172">
        <v>48</v>
      </c>
      <c r="E13" s="172">
        <v>25</v>
      </c>
      <c r="F13" s="173">
        <v>6</v>
      </c>
      <c r="G13" s="270"/>
      <c r="H13" s="271"/>
      <c r="I13" s="271"/>
      <c r="J13" s="273"/>
      <c r="K13" s="158">
        <f t="shared" si="0"/>
        <v>279</v>
      </c>
      <c r="L13" s="277" t="s">
        <v>29</v>
      </c>
      <c r="M13" s="277">
        <v>272</v>
      </c>
    </row>
    <row r="14" ht="25" customHeight="1" spans="1:13">
      <c r="A14" s="114">
        <v>2004200257</v>
      </c>
      <c r="B14" s="115" t="s">
        <v>30</v>
      </c>
      <c r="C14" s="271">
        <v>151.2</v>
      </c>
      <c r="D14" s="172">
        <v>144</v>
      </c>
      <c r="E14" s="172">
        <v>27</v>
      </c>
      <c r="F14" s="173">
        <v>15</v>
      </c>
      <c r="G14" s="270"/>
      <c r="H14" s="271"/>
      <c r="I14" s="271"/>
      <c r="J14" s="273"/>
      <c r="K14" s="158">
        <f t="shared" si="0"/>
        <v>337.2</v>
      </c>
      <c r="L14" s="277"/>
      <c r="M14" s="277">
        <v>340</v>
      </c>
    </row>
    <row r="15" ht="25" customHeight="1" spans="1:13">
      <c r="A15" s="114">
        <v>2006200260</v>
      </c>
      <c r="B15" s="115" t="s">
        <v>31</v>
      </c>
      <c r="C15" s="271">
        <v>0</v>
      </c>
      <c r="D15" s="172">
        <v>120</v>
      </c>
      <c r="E15" s="172">
        <v>0</v>
      </c>
      <c r="F15" s="173">
        <v>0</v>
      </c>
      <c r="G15" s="270"/>
      <c r="H15" s="271"/>
      <c r="I15" s="271"/>
      <c r="J15" s="273"/>
      <c r="K15" s="158">
        <f t="shared" si="0"/>
        <v>120</v>
      </c>
      <c r="L15" s="277" t="s">
        <v>32</v>
      </c>
      <c r="M15" s="277">
        <v>113</v>
      </c>
    </row>
    <row r="16" ht="25" customHeight="1" spans="1:13">
      <c r="A16" s="114">
        <v>2007200264</v>
      </c>
      <c r="B16" s="115" t="s">
        <v>33</v>
      </c>
      <c r="C16" s="271">
        <v>178.6</v>
      </c>
      <c r="D16" s="172">
        <v>60</v>
      </c>
      <c r="E16" s="172">
        <v>39</v>
      </c>
      <c r="F16" s="173">
        <v>19.5</v>
      </c>
      <c r="G16" s="270"/>
      <c r="H16" s="271"/>
      <c r="I16" s="271"/>
      <c r="J16" s="273"/>
      <c r="K16" s="158">
        <f t="shared" si="0"/>
        <v>297.1</v>
      </c>
      <c r="L16" s="279"/>
      <c r="M16" s="277">
        <v>340</v>
      </c>
    </row>
    <row r="17" ht="25" customHeight="1" spans="1:13">
      <c r="A17" s="114">
        <v>1989200267</v>
      </c>
      <c r="B17" s="115" t="s">
        <v>34</v>
      </c>
      <c r="C17" s="271">
        <v>90.9</v>
      </c>
      <c r="D17" s="172">
        <v>48</v>
      </c>
      <c r="E17" s="172">
        <v>22</v>
      </c>
      <c r="F17" s="173">
        <v>5</v>
      </c>
      <c r="G17" s="270"/>
      <c r="H17" s="271"/>
      <c r="I17" s="271"/>
      <c r="J17" s="273"/>
      <c r="K17" s="158">
        <f t="shared" si="0"/>
        <v>165.9</v>
      </c>
      <c r="L17" s="277" t="s">
        <v>29</v>
      </c>
      <c r="M17" s="277">
        <v>272</v>
      </c>
    </row>
    <row r="18" ht="25" customHeight="1" spans="1:13">
      <c r="A18" s="114">
        <v>2008200269</v>
      </c>
      <c r="B18" s="117" t="s">
        <v>35</v>
      </c>
      <c r="C18" s="271">
        <v>142.6</v>
      </c>
      <c r="D18" s="172">
        <v>60</v>
      </c>
      <c r="E18" s="172">
        <v>39</v>
      </c>
      <c r="F18" s="173">
        <v>18</v>
      </c>
      <c r="G18" s="270"/>
      <c r="H18" s="271"/>
      <c r="I18" s="271"/>
      <c r="J18" s="273"/>
      <c r="K18" s="158">
        <f t="shared" si="0"/>
        <v>259.6</v>
      </c>
      <c r="L18" s="277" t="s">
        <v>36</v>
      </c>
      <c r="M18" s="277">
        <v>340</v>
      </c>
    </row>
    <row r="19" ht="25" customHeight="1" spans="1:13">
      <c r="A19" s="114">
        <v>2003200271</v>
      </c>
      <c r="B19" s="117" t="s">
        <v>37</v>
      </c>
      <c r="C19" s="271">
        <v>160</v>
      </c>
      <c r="D19" s="172">
        <v>48</v>
      </c>
      <c r="E19" s="172">
        <v>21</v>
      </c>
      <c r="F19" s="173">
        <v>13.5</v>
      </c>
      <c r="G19" s="270"/>
      <c r="H19" s="271"/>
      <c r="I19" s="271"/>
      <c r="J19" s="273"/>
      <c r="K19" s="158">
        <f t="shared" si="0"/>
        <v>242.5</v>
      </c>
      <c r="L19" s="277"/>
      <c r="M19" s="277"/>
    </row>
    <row r="20" ht="25" customHeight="1" spans="1:13">
      <c r="A20" s="114">
        <v>2009200270</v>
      </c>
      <c r="B20" s="117" t="s">
        <v>38</v>
      </c>
      <c r="C20" s="271">
        <v>211</v>
      </c>
      <c r="D20" s="172">
        <v>60</v>
      </c>
      <c r="E20" s="172">
        <v>20</v>
      </c>
      <c r="F20" s="173">
        <v>20.5</v>
      </c>
      <c r="G20" s="270"/>
      <c r="H20" s="271"/>
      <c r="I20" s="271"/>
      <c r="J20" s="273"/>
      <c r="K20" s="158">
        <f t="shared" si="0"/>
        <v>311.5</v>
      </c>
      <c r="L20" s="277" t="s">
        <v>39</v>
      </c>
      <c r="M20" s="277">
        <v>340</v>
      </c>
    </row>
    <row r="21" ht="25" customHeight="1" spans="1:13">
      <c r="A21" s="153">
        <v>1994220309</v>
      </c>
      <c r="B21" s="116" t="s">
        <v>40</v>
      </c>
      <c r="C21" s="271">
        <v>104</v>
      </c>
      <c r="D21" s="172">
        <v>48</v>
      </c>
      <c r="E21" s="172">
        <v>32</v>
      </c>
      <c r="F21" s="173">
        <v>7</v>
      </c>
      <c r="G21" s="270"/>
      <c r="H21" s="271"/>
      <c r="I21" s="271"/>
      <c r="J21" s="273"/>
      <c r="K21" s="158">
        <f t="shared" si="0"/>
        <v>191</v>
      </c>
      <c r="L21" s="280" t="s">
        <v>41</v>
      </c>
      <c r="M21" s="277">
        <v>113</v>
      </c>
    </row>
    <row r="22" ht="25" customHeight="1" spans="1:13">
      <c r="A22" s="114">
        <v>1995200259</v>
      </c>
      <c r="B22" s="115" t="s">
        <v>42</v>
      </c>
      <c r="C22" s="271">
        <v>383.4</v>
      </c>
      <c r="D22" s="172">
        <v>60</v>
      </c>
      <c r="E22" s="172">
        <v>26</v>
      </c>
      <c r="F22" s="173">
        <v>42</v>
      </c>
      <c r="G22" s="270"/>
      <c r="H22" s="271"/>
      <c r="I22" s="271"/>
      <c r="J22" s="273"/>
      <c r="K22" s="158">
        <f t="shared" si="0"/>
        <v>511.4</v>
      </c>
      <c r="L22" s="280"/>
      <c r="M22" s="277">
        <v>340</v>
      </c>
    </row>
    <row r="23" ht="25" customHeight="1" spans="1:13">
      <c r="A23" s="155">
        <v>2018200464</v>
      </c>
      <c r="B23" s="116" t="s">
        <v>43</v>
      </c>
      <c r="C23" s="271">
        <v>201.6</v>
      </c>
      <c r="D23" s="172">
        <v>168</v>
      </c>
      <c r="E23" s="172">
        <v>87</v>
      </c>
      <c r="F23" s="173">
        <v>7.5</v>
      </c>
      <c r="G23" s="270"/>
      <c r="H23" s="271"/>
      <c r="I23" s="271"/>
      <c r="J23" s="273"/>
      <c r="K23" s="158">
        <f t="shared" si="0"/>
        <v>464.1</v>
      </c>
      <c r="L23" s="158"/>
      <c r="M23" s="277">
        <v>340</v>
      </c>
    </row>
    <row r="24" ht="25" customHeight="1" spans="1:13">
      <c r="A24" s="116">
        <v>2019200516</v>
      </c>
      <c r="B24" s="116" t="s">
        <v>44</v>
      </c>
      <c r="C24" s="270">
        <v>128</v>
      </c>
      <c r="D24" s="172">
        <v>156</v>
      </c>
      <c r="E24" s="172">
        <v>97</v>
      </c>
      <c r="F24" s="173">
        <v>12.5</v>
      </c>
      <c r="G24" s="270"/>
      <c r="H24" s="271"/>
      <c r="I24" s="271"/>
      <c r="J24" s="273"/>
      <c r="K24" s="158">
        <f t="shared" si="0"/>
        <v>393.5</v>
      </c>
      <c r="L24" s="162"/>
      <c r="M24" s="280">
        <v>340</v>
      </c>
    </row>
    <row r="25" ht="25" customHeight="1" spans="1:13">
      <c r="A25" s="116">
        <v>2019200517</v>
      </c>
      <c r="B25" s="116" t="s">
        <v>45</v>
      </c>
      <c r="C25" s="270">
        <v>160</v>
      </c>
      <c r="D25" s="172">
        <v>156</v>
      </c>
      <c r="E25" s="172">
        <v>81</v>
      </c>
      <c r="F25" s="173">
        <v>10.5</v>
      </c>
      <c r="G25" s="270"/>
      <c r="H25" s="271"/>
      <c r="I25" s="271"/>
      <c r="J25" s="273"/>
      <c r="K25" s="158">
        <f t="shared" si="0"/>
        <v>407.5</v>
      </c>
      <c r="L25" s="281" t="s">
        <v>46</v>
      </c>
      <c r="M25" s="280">
        <v>340</v>
      </c>
    </row>
    <row r="26" ht="25" customHeight="1" spans="1:13">
      <c r="A26" s="116">
        <v>2019200518</v>
      </c>
      <c r="B26" s="116" t="s">
        <v>47</v>
      </c>
      <c r="C26" s="272">
        <v>182.4</v>
      </c>
      <c r="D26" s="172">
        <v>156</v>
      </c>
      <c r="E26" s="172">
        <v>84</v>
      </c>
      <c r="F26" s="173">
        <v>13</v>
      </c>
      <c r="G26" s="272"/>
      <c r="H26" s="271"/>
      <c r="I26" s="271"/>
      <c r="J26" s="273"/>
      <c r="K26" s="158">
        <f t="shared" si="0"/>
        <v>435.4</v>
      </c>
      <c r="L26" s="116"/>
      <c r="M26" s="280">
        <v>340</v>
      </c>
    </row>
    <row r="27" ht="25" customHeight="1" spans="1:13">
      <c r="A27" s="116">
        <v>2019200498</v>
      </c>
      <c r="B27" s="116" t="s">
        <v>48</v>
      </c>
      <c r="C27" s="272">
        <v>96</v>
      </c>
      <c r="D27" s="172">
        <v>156</v>
      </c>
      <c r="E27" s="172">
        <v>84</v>
      </c>
      <c r="F27" s="173">
        <v>0</v>
      </c>
      <c r="G27" s="272"/>
      <c r="H27" s="271"/>
      <c r="I27" s="271"/>
      <c r="J27" s="273"/>
      <c r="K27" s="158">
        <f t="shared" si="0"/>
        <v>336</v>
      </c>
      <c r="L27" s="244"/>
      <c r="M27" s="116"/>
    </row>
    <row r="28" ht="25" customHeight="1" spans="1:13">
      <c r="A28" s="116">
        <v>2020200551</v>
      </c>
      <c r="B28" s="116" t="s">
        <v>49</v>
      </c>
      <c r="C28" s="272">
        <v>171</v>
      </c>
      <c r="D28" s="172">
        <v>168</v>
      </c>
      <c r="E28" s="172">
        <v>97</v>
      </c>
      <c r="F28" s="173">
        <v>20.5</v>
      </c>
      <c r="G28" s="272"/>
      <c r="H28" s="271"/>
      <c r="I28" s="271"/>
      <c r="J28" s="273"/>
      <c r="K28" s="158">
        <f t="shared" si="0"/>
        <v>456.5</v>
      </c>
      <c r="L28" s="244"/>
      <c r="M28" s="116">
        <v>340</v>
      </c>
    </row>
    <row r="29" ht="25" customHeight="1" spans="1:13">
      <c r="A29" s="116">
        <v>2020200552</v>
      </c>
      <c r="B29" s="116" t="s">
        <v>50</v>
      </c>
      <c r="C29" s="272">
        <v>224</v>
      </c>
      <c r="D29" s="172">
        <v>156</v>
      </c>
      <c r="E29" s="172">
        <v>84</v>
      </c>
      <c r="F29" s="173">
        <v>15.5</v>
      </c>
      <c r="G29" s="272"/>
      <c r="H29" s="271"/>
      <c r="I29" s="271"/>
      <c r="J29" s="273"/>
      <c r="K29" s="158">
        <f t="shared" si="0"/>
        <v>479.5</v>
      </c>
      <c r="L29" s="244"/>
      <c r="M29" s="116">
        <v>310</v>
      </c>
    </row>
    <row r="30" ht="25" customHeight="1" spans="1:13">
      <c r="A30" s="116">
        <v>2021200595</v>
      </c>
      <c r="B30" s="116" t="s">
        <v>51</v>
      </c>
      <c r="C30" s="273">
        <v>192</v>
      </c>
      <c r="D30" s="172">
        <v>156</v>
      </c>
      <c r="E30" s="172">
        <v>82</v>
      </c>
      <c r="F30" s="173">
        <v>10.5</v>
      </c>
      <c r="G30" s="273"/>
      <c r="H30" s="271"/>
      <c r="I30" s="271"/>
      <c r="J30" s="273"/>
      <c r="K30" s="158">
        <f t="shared" si="0"/>
        <v>440.5</v>
      </c>
      <c r="L30" s="273" t="s">
        <v>52</v>
      </c>
      <c r="M30" s="282"/>
    </row>
    <row r="31" ht="25" customHeight="1" spans="1:13">
      <c r="A31" s="116">
        <v>2021200596</v>
      </c>
      <c r="B31" s="116" t="s">
        <v>53</v>
      </c>
      <c r="C31" s="273">
        <v>128</v>
      </c>
      <c r="D31" s="172">
        <v>156</v>
      </c>
      <c r="E31" s="172">
        <v>81</v>
      </c>
      <c r="F31" s="173">
        <v>6.5</v>
      </c>
      <c r="G31" s="273"/>
      <c r="H31" s="271"/>
      <c r="I31" s="271"/>
      <c r="J31" s="273"/>
      <c r="K31" s="158">
        <f t="shared" si="0"/>
        <v>371.5</v>
      </c>
      <c r="L31" s="273"/>
      <c r="M31" s="282">
        <v>310</v>
      </c>
    </row>
    <row r="32" ht="25" customHeight="1" spans="1:13">
      <c r="A32" s="116">
        <v>2021200597</v>
      </c>
      <c r="B32" s="116" t="s">
        <v>54</v>
      </c>
      <c r="C32" s="273">
        <v>281.8</v>
      </c>
      <c r="D32" s="172">
        <v>48</v>
      </c>
      <c r="E32" s="172">
        <v>19</v>
      </c>
      <c r="F32" s="173">
        <v>23</v>
      </c>
      <c r="G32" s="273"/>
      <c r="H32" s="271"/>
      <c r="I32" s="271"/>
      <c r="J32" s="273"/>
      <c r="K32" s="158">
        <f t="shared" si="0"/>
        <v>371.8</v>
      </c>
      <c r="L32" s="273"/>
      <c r="M32" s="282">
        <v>310</v>
      </c>
    </row>
    <row r="33" ht="25" customHeight="1" spans="1:13">
      <c r="A33" s="114">
        <v>2022200653</v>
      </c>
      <c r="B33" s="102" t="s">
        <v>55</v>
      </c>
      <c r="C33" s="256">
        <v>144</v>
      </c>
      <c r="D33" s="172">
        <v>156</v>
      </c>
      <c r="E33" s="172">
        <v>82</v>
      </c>
      <c r="F33" s="173">
        <v>11</v>
      </c>
      <c r="G33" s="256"/>
      <c r="H33" s="271"/>
      <c r="I33" s="271"/>
      <c r="J33" s="273"/>
      <c r="K33" s="158">
        <f t="shared" si="0"/>
        <v>393</v>
      </c>
      <c r="L33" s="102"/>
      <c r="M33" s="282">
        <v>310</v>
      </c>
    </row>
    <row r="34" ht="25" customHeight="1" spans="1:13">
      <c r="A34" s="157">
        <v>2022200669</v>
      </c>
      <c r="B34" s="285" t="s">
        <v>56</v>
      </c>
      <c r="C34" s="272">
        <v>275.2</v>
      </c>
      <c r="D34" s="172">
        <v>48</v>
      </c>
      <c r="E34" s="172">
        <v>6</v>
      </c>
      <c r="F34" s="173">
        <v>15</v>
      </c>
      <c r="G34" s="256"/>
      <c r="H34" s="271"/>
      <c r="I34" s="271"/>
      <c r="J34" s="273"/>
      <c r="K34" s="158">
        <f t="shared" si="0"/>
        <v>344.2</v>
      </c>
      <c r="L34" s="102"/>
      <c r="M34" s="282">
        <v>310</v>
      </c>
    </row>
    <row r="35" ht="25" customHeight="1" spans="1:13">
      <c r="A35" s="157">
        <v>2022200651</v>
      </c>
      <c r="B35" s="158" t="s">
        <v>57</v>
      </c>
      <c r="C35" s="256">
        <v>212.2</v>
      </c>
      <c r="D35" s="172">
        <v>180</v>
      </c>
      <c r="E35" s="172">
        <v>85</v>
      </c>
      <c r="F35" s="173">
        <v>7</v>
      </c>
      <c r="G35" s="162"/>
      <c r="H35" s="271"/>
      <c r="I35" s="271"/>
      <c r="J35" s="273"/>
      <c r="K35" s="158">
        <f t="shared" si="0"/>
        <v>484.2</v>
      </c>
      <c r="L35" s="102"/>
      <c r="M35" s="282">
        <v>310</v>
      </c>
    </row>
    <row r="36" ht="25" customHeight="1" spans="1:13">
      <c r="A36" s="157">
        <v>2022200652</v>
      </c>
      <c r="B36" s="158" t="s">
        <v>58</v>
      </c>
      <c r="C36" s="272">
        <v>160</v>
      </c>
      <c r="D36" s="172">
        <v>168</v>
      </c>
      <c r="E36" s="172">
        <v>81</v>
      </c>
      <c r="F36" s="173">
        <v>10.5</v>
      </c>
      <c r="G36" s="162"/>
      <c r="H36" s="271"/>
      <c r="I36" s="271"/>
      <c r="J36" s="273"/>
      <c r="K36" s="158">
        <f t="shared" si="0"/>
        <v>419.5</v>
      </c>
      <c r="L36" s="102"/>
      <c r="M36" s="282">
        <v>310</v>
      </c>
    </row>
    <row r="37" ht="25" customHeight="1" spans="1:13">
      <c r="A37" s="157">
        <v>2022200650</v>
      </c>
      <c r="B37" s="102" t="s">
        <v>59</v>
      </c>
      <c r="C37" s="272">
        <v>112</v>
      </c>
      <c r="D37" s="172">
        <v>36</v>
      </c>
      <c r="E37" s="172">
        <v>33</v>
      </c>
      <c r="F37" s="173">
        <v>12.5</v>
      </c>
      <c r="G37" s="162"/>
      <c r="H37" s="271"/>
      <c r="I37" s="271"/>
      <c r="J37" s="273"/>
      <c r="K37" s="158">
        <f t="shared" si="0"/>
        <v>193.5</v>
      </c>
      <c r="L37" s="102" t="s">
        <v>60</v>
      </c>
      <c r="M37" s="158"/>
    </row>
    <row r="38" ht="25" customHeight="1" spans="1:13">
      <c r="A38" s="116">
        <v>2020200574</v>
      </c>
      <c r="B38" s="116" t="s">
        <v>61</v>
      </c>
      <c r="C38" s="273">
        <v>77.4</v>
      </c>
      <c r="D38" s="172">
        <v>0</v>
      </c>
      <c r="E38" s="172">
        <v>0</v>
      </c>
      <c r="F38" s="173">
        <v>0</v>
      </c>
      <c r="G38" s="273"/>
      <c r="H38" s="271"/>
      <c r="I38" s="271"/>
      <c r="J38" s="273"/>
      <c r="K38" s="158">
        <f t="shared" si="0"/>
        <v>77.4</v>
      </c>
      <c r="L38" s="273" t="s">
        <v>62</v>
      </c>
      <c r="M38" s="158"/>
    </row>
    <row r="39" ht="25" customHeight="1" spans="1:13">
      <c r="A39" s="116">
        <v>2020200573</v>
      </c>
      <c r="B39" s="116" t="s">
        <v>63</v>
      </c>
      <c r="C39" s="273">
        <v>57.3</v>
      </c>
      <c r="D39" s="172">
        <v>0</v>
      </c>
      <c r="E39" s="172">
        <v>0</v>
      </c>
      <c r="F39" s="173">
        <v>0</v>
      </c>
      <c r="G39" s="273"/>
      <c r="H39" s="271"/>
      <c r="I39" s="271"/>
      <c r="J39" s="273"/>
      <c r="K39" s="158">
        <f t="shared" si="0"/>
        <v>57.3</v>
      </c>
      <c r="L39" s="273" t="s">
        <v>62</v>
      </c>
      <c r="M39" s="157"/>
    </row>
    <row r="40" ht="25" customHeight="1" spans="1:13">
      <c r="A40" s="116">
        <v>2021200578</v>
      </c>
      <c r="B40" s="116" t="s">
        <v>64</v>
      </c>
      <c r="C40" s="273">
        <v>54.7</v>
      </c>
      <c r="D40" s="172">
        <v>0</v>
      </c>
      <c r="E40" s="172">
        <v>0</v>
      </c>
      <c r="F40" s="173">
        <v>15</v>
      </c>
      <c r="G40" s="273"/>
      <c r="H40" s="271"/>
      <c r="I40" s="271"/>
      <c r="J40" s="273"/>
      <c r="K40" s="158">
        <f t="shared" si="0"/>
        <v>69.7</v>
      </c>
      <c r="L40" s="273" t="s">
        <v>62</v>
      </c>
      <c r="M40" s="157"/>
    </row>
    <row r="41" ht="25" customHeight="1" spans="1:13">
      <c r="A41" s="102">
        <v>2022200616</v>
      </c>
      <c r="B41" s="160" t="s">
        <v>65</v>
      </c>
      <c r="C41" s="272">
        <v>55.9</v>
      </c>
      <c r="D41" s="172">
        <v>0</v>
      </c>
      <c r="E41" s="172">
        <v>0</v>
      </c>
      <c r="F41" s="173">
        <v>2.5</v>
      </c>
      <c r="G41" s="272"/>
      <c r="H41" s="271"/>
      <c r="I41" s="271"/>
      <c r="J41" s="273"/>
      <c r="K41" s="158">
        <f t="shared" si="0"/>
        <v>58.4</v>
      </c>
      <c r="L41" s="116" t="s">
        <v>62</v>
      </c>
      <c r="M41" s="157"/>
    </row>
    <row r="42" ht="25" customHeight="1" spans="1:13">
      <c r="A42" s="114">
        <v>2022200622</v>
      </c>
      <c r="B42" s="158" t="s">
        <v>66</v>
      </c>
      <c r="C42" s="272">
        <v>86.7</v>
      </c>
      <c r="D42" s="172">
        <v>0</v>
      </c>
      <c r="E42" s="172">
        <v>0</v>
      </c>
      <c r="F42" s="173">
        <v>2.5</v>
      </c>
      <c r="G42" s="256"/>
      <c r="H42" s="271"/>
      <c r="I42" s="271"/>
      <c r="J42" s="273"/>
      <c r="K42" s="158">
        <f t="shared" si="0"/>
        <v>89.2</v>
      </c>
      <c r="L42" s="116" t="s">
        <v>62</v>
      </c>
      <c r="M42" s="157"/>
    </row>
    <row r="43" ht="25" customHeight="1" spans="1:13">
      <c r="A43" s="114">
        <v>2023200676</v>
      </c>
      <c r="B43" s="116" t="s">
        <v>67</v>
      </c>
      <c r="C43" s="273">
        <v>202</v>
      </c>
      <c r="D43" s="172">
        <v>48</v>
      </c>
      <c r="E43" s="172">
        <v>26</v>
      </c>
      <c r="F43" s="173">
        <v>8.5</v>
      </c>
      <c r="G43" s="273"/>
      <c r="H43" s="271"/>
      <c r="I43" s="271"/>
      <c r="J43" s="273"/>
      <c r="K43" s="158">
        <f t="shared" si="0"/>
        <v>284.5</v>
      </c>
      <c r="L43" s="283"/>
      <c r="M43" s="34"/>
    </row>
    <row r="44" ht="25" customHeight="1" spans="1:13">
      <c r="A44" s="114">
        <v>2023200686</v>
      </c>
      <c r="B44" s="116" t="s">
        <v>68</v>
      </c>
      <c r="C44" s="273">
        <v>192</v>
      </c>
      <c r="D44" s="172">
        <v>174</v>
      </c>
      <c r="E44" s="172">
        <v>84</v>
      </c>
      <c r="F44" s="173">
        <v>8</v>
      </c>
      <c r="G44" s="273"/>
      <c r="H44" s="271"/>
      <c r="I44" s="271"/>
      <c r="J44" s="273"/>
      <c r="K44" s="158">
        <f t="shared" si="0"/>
        <v>458</v>
      </c>
      <c r="L44" s="283"/>
      <c r="M44" s="34"/>
    </row>
    <row r="45" ht="21" customHeight="1" spans="1:13">
      <c r="A45" s="114">
        <v>2010170178</v>
      </c>
      <c r="B45" s="115" t="s">
        <v>69</v>
      </c>
      <c r="C45" s="142">
        <v>192</v>
      </c>
      <c r="D45" s="172">
        <v>30</v>
      </c>
      <c r="E45" s="172">
        <v>8</v>
      </c>
      <c r="F45" s="173">
        <v>3</v>
      </c>
      <c r="G45" s="119"/>
      <c r="H45" s="142"/>
      <c r="I45" s="142"/>
      <c r="J45" s="273"/>
      <c r="K45" s="158">
        <f t="shared" si="0"/>
        <v>233</v>
      </c>
      <c r="L45" s="283"/>
      <c r="M45" s="142"/>
    </row>
    <row r="46" ht="21" customHeight="1" spans="1:13">
      <c r="A46" s="142">
        <v>2024200720</v>
      </c>
      <c r="B46" s="142" t="s">
        <v>70</v>
      </c>
      <c r="C46" s="142">
        <v>174.6</v>
      </c>
      <c r="D46" s="172">
        <v>0</v>
      </c>
      <c r="E46" s="172">
        <v>7</v>
      </c>
      <c r="F46" s="173">
        <v>17</v>
      </c>
      <c r="G46" s="106"/>
      <c r="H46" s="142"/>
      <c r="I46" s="142"/>
      <c r="J46" s="273"/>
      <c r="K46" s="158">
        <f t="shared" si="0"/>
        <v>198.6</v>
      </c>
      <c r="L46" s="142"/>
      <c r="M46" s="142"/>
    </row>
    <row r="47" ht="20" customHeight="1" spans="1:13">
      <c r="A47" s="142">
        <v>2024200721</v>
      </c>
      <c r="B47" s="142" t="s">
        <v>71</v>
      </c>
      <c r="C47" s="142">
        <v>193.9</v>
      </c>
      <c r="D47" s="172">
        <v>0</v>
      </c>
      <c r="E47" s="172">
        <v>84</v>
      </c>
      <c r="F47" s="173">
        <v>9</v>
      </c>
      <c r="G47" s="106"/>
      <c r="H47" s="142"/>
      <c r="I47" s="142"/>
      <c r="J47" s="273"/>
      <c r="K47" s="158">
        <f t="shared" si="0"/>
        <v>286.9</v>
      </c>
      <c r="L47" s="142"/>
      <c r="M47" s="142"/>
    </row>
    <row r="48" ht="19" customHeight="1" spans="1:13">
      <c r="A48" s="106">
        <v>2024200734</v>
      </c>
      <c r="B48" s="106" t="s">
        <v>72</v>
      </c>
      <c r="C48" s="142">
        <v>200.6</v>
      </c>
      <c r="D48" s="172">
        <v>0</v>
      </c>
      <c r="E48" s="172">
        <v>0</v>
      </c>
      <c r="F48" s="173">
        <v>11</v>
      </c>
      <c r="G48" s="119"/>
      <c r="H48" s="142"/>
      <c r="I48" s="142"/>
      <c r="J48" s="273"/>
      <c r="K48" s="158">
        <f t="shared" si="0"/>
        <v>211.6</v>
      </c>
      <c r="L48" s="142"/>
      <c r="M48" s="142"/>
    </row>
    <row r="49" ht="21" customHeight="1" spans="1:13">
      <c r="A49" s="142">
        <v>2024200743</v>
      </c>
      <c r="B49" s="142" t="s">
        <v>73</v>
      </c>
      <c r="C49" s="142">
        <v>248.6</v>
      </c>
      <c r="D49" s="172">
        <v>0</v>
      </c>
      <c r="E49" s="172">
        <v>0</v>
      </c>
      <c r="F49" s="173">
        <v>22.5</v>
      </c>
      <c r="G49" s="106"/>
      <c r="H49" s="142"/>
      <c r="I49" s="142"/>
      <c r="J49" s="273"/>
      <c r="K49" s="158">
        <f t="shared" si="0"/>
        <v>271.1</v>
      </c>
      <c r="L49" s="142"/>
      <c r="M49" s="142"/>
    </row>
    <row r="50" ht="21" customHeight="1" spans="1:13">
      <c r="A50" s="142">
        <v>2009110055</v>
      </c>
      <c r="B50" s="142" t="s">
        <v>74</v>
      </c>
      <c r="C50" s="142">
        <v>30</v>
      </c>
      <c r="D50" s="172">
        <v>0</v>
      </c>
      <c r="E50" s="172">
        <v>10</v>
      </c>
      <c r="F50" s="173">
        <v>0</v>
      </c>
      <c r="G50" s="106"/>
      <c r="H50" s="142"/>
      <c r="I50" s="142"/>
      <c r="J50" s="273"/>
      <c r="K50" s="158">
        <f t="shared" si="0"/>
        <v>40</v>
      </c>
      <c r="L50" s="284" t="s">
        <v>75</v>
      </c>
      <c r="M50" s="142"/>
    </row>
    <row r="51" spans="1:13">
      <c r="A51" s="114">
        <v>1996200254</v>
      </c>
      <c r="B51" s="115" t="s">
        <v>76</v>
      </c>
      <c r="C51" s="273">
        <v>42.6</v>
      </c>
      <c r="D51" s="172">
        <v>60</v>
      </c>
      <c r="E51" s="172">
        <v>30</v>
      </c>
      <c r="F51" s="173">
        <v>0</v>
      </c>
      <c r="G51" s="273"/>
      <c r="H51" s="271"/>
      <c r="I51" s="271"/>
      <c r="J51" s="273"/>
      <c r="K51" s="158">
        <f t="shared" si="0"/>
        <v>132.6</v>
      </c>
      <c r="L51" s="283" t="s">
        <v>77</v>
      </c>
      <c r="M51" s="34"/>
    </row>
    <row r="52" ht="21" customHeight="1" spans="1:13">
      <c r="A52" s="157">
        <v>1989100048</v>
      </c>
      <c r="B52" s="115" t="s">
        <v>78</v>
      </c>
      <c r="C52" s="273">
        <v>64</v>
      </c>
      <c r="D52" s="172">
        <v>48</v>
      </c>
      <c r="E52" s="172">
        <v>20</v>
      </c>
      <c r="F52" s="173">
        <v>2</v>
      </c>
      <c r="G52" s="273"/>
      <c r="H52" s="271"/>
      <c r="I52" s="271"/>
      <c r="J52" s="273"/>
      <c r="K52" s="158">
        <f t="shared" si="0"/>
        <v>134</v>
      </c>
      <c r="L52" s="158" t="s">
        <v>79</v>
      </c>
      <c r="M52" s="34"/>
    </row>
    <row r="53" ht="19" customHeight="1" spans="1:13">
      <c r="A53" s="274">
        <v>2018200455</v>
      </c>
      <c r="B53" s="275" t="s">
        <v>80</v>
      </c>
      <c r="C53" s="271">
        <v>16</v>
      </c>
      <c r="D53" s="154">
        <v>0</v>
      </c>
      <c r="E53" s="154">
        <v>0</v>
      </c>
      <c r="F53" s="273">
        <v>0</v>
      </c>
      <c r="G53" s="270"/>
      <c r="H53" s="271"/>
      <c r="I53" s="271"/>
      <c r="J53" s="273"/>
      <c r="K53" s="158">
        <f t="shared" si="0"/>
        <v>16</v>
      </c>
      <c r="L53" s="283" t="s">
        <v>81</v>
      </c>
      <c r="M53" s="277"/>
    </row>
    <row r="54" spans="11:11">
      <c r="K54">
        <f>SUM(K6:K53)</f>
        <v>12710.7</v>
      </c>
    </row>
  </sheetData>
  <mergeCells count="10">
    <mergeCell ref="A1:M1"/>
    <mergeCell ref="A2:M2"/>
    <mergeCell ref="A3:M3"/>
    <mergeCell ref="C4:F4"/>
    <mergeCell ref="G4:J4"/>
    <mergeCell ref="A4:A5"/>
    <mergeCell ref="B4:B5"/>
    <mergeCell ref="K4:K5"/>
    <mergeCell ref="L4:L5"/>
    <mergeCell ref="M4:M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4"/>
  <sheetViews>
    <sheetView tabSelected="1" topLeftCell="A3" workbookViewId="0">
      <selection activeCell="L118" sqref="L118"/>
    </sheetView>
  </sheetViews>
  <sheetFormatPr defaultColWidth="9" defaultRowHeight="15.6"/>
  <cols>
    <col min="1" max="1" width="9.2" style="97" customWidth="1"/>
    <col min="2" max="2" width="6.5" style="97" customWidth="1"/>
    <col min="3" max="3" width="11.75" style="176" customWidth="1"/>
    <col min="4" max="4" width="4.375" style="177" customWidth="1"/>
    <col min="5" max="5" width="10.6" style="97" customWidth="1"/>
    <col min="6" max="6" width="4.125" style="97" customWidth="1"/>
    <col min="7" max="7" width="5.625" style="97" customWidth="1"/>
    <col min="8" max="9" width="4.5" style="97" customWidth="1"/>
    <col min="10" max="10" width="5.125" style="97" customWidth="1"/>
    <col min="11" max="11" width="6" style="97" customWidth="1"/>
    <col min="12" max="12" width="6.875" style="97" customWidth="1"/>
    <col min="13" max="14" width="4.25" style="97" customWidth="1"/>
    <col min="15" max="15" width="7.625" style="97" customWidth="1"/>
    <col min="16" max="16" width="5.2" style="97" customWidth="1"/>
    <col min="17" max="17" width="3.75" style="97" customWidth="1"/>
    <col min="18" max="18" width="6.125" style="97" customWidth="1"/>
    <col min="19" max="19" width="5.75" style="97" customWidth="1"/>
    <col min="20" max="20" width="6" style="178" customWidth="1"/>
    <col min="21" max="16384" width="9" style="97"/>
  </cols>
  <sheetData>
    <row r="1" ht="20.4" spans="1:20">
      <c r="A1" s="126" t="s">
        <v>82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ht="42" customHeight="1" spans="1:20">
      <c r="A2" s="128" t="s">
        <v>83</v>
      </c>
      <c r="B2" s="128"/>
      <c r="C2" s="179" t="s">
        <v>84</v>
      </c>
      <c r="D2" s="179"/>
      <c r="E2" s="131"/>
      <c r="F2" s="131"/>
      <c r="G2" s="180"/>
      <c r="H2" s="181"/>
      <c r="I2" s="200" t="s">
        <v>85</v>
      </c>
      <c r="J2" s="200"/>
      <c r="K2" s="133" t="s">
        <v>31</v>
      </c>
      <c r="L2" s="133"/>
      <c r="M2" s="180"/>
      <c r="N2" s="180"/>
      <c r="O2" s="180"/>
      <c r="P2" s="179">
        <v>6</v>
      </c>
      <c r="Q2" s="217" t="s">
        <v>86</v>
      </c>
      <c r="R2" s="218">
        <v>2</v>
      </c>
      <c r="S2" s="200" t="s">
        <v>87</v>
      </c>
      <c r="T2" s="219"/>
    </row>
    <row r="3" ht="26" customHeight="1" spans="1:20">
      <c r="A3" s="135" t="s">
        <v>88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1:20">
      <c r="A4" s="182" t="s">
        <v>3</v>
      </c>
      <c r="B4" s="137" t="s">
        <v>4</v>
      </c>
      <c r="C4" s="137" t="s">
        <v>89</v>
      </c>
      <c r="D4" s="137"/>
      <c r="E4" s="137"/>
      <c r="F4" s="137"/>
      <c r="G4" s="137"/>
      <c r="H4" s="137"/>
      <c r="I4" s="137"/>
      <c r="J4" s="137"/>
      <c r="K4" s="137"/>
      <c r="L4" s="137" t="s">
        <v>90</v>
      </c>
      <c r="M4" s="137"/>
      <c r="N4" s="137"/>
      <c r="O4" s="137"/>
      <c r="P4" s="137"/>
      <c r="Q4" s="137"/>
      <c r="R4" s="137"/>
      <c r="S4" s="137"/>
      <c r="T4" s="220" t="s">
        <v>7</v>
      </c>
    </row>
    <row r="5" ht="38.4" spans="1:20">
      <c r="A5" s="182"/>
      <c r="B5" s="137"/>
      <c r="C5" s="140" t="s">
        <v>91</v>
      </c>
      <c r="D5" s="140" t="s">
        <v>92</v>
      </c>
      <c r="E5" s="140" t="s">
        <v>93</v>
      </c>
      <c r="F5" s="140" t="s">
        <v>94</v>
      </c>
      <c r="G5" s="140" t="s">
        <v>95</v>
      </c>
      <c r="H5" s="183" t="s">
        <v>96</v>
      </c>
      <c r="I5" s="201" t="s">
        <v>97</v>
      </c>
      <c r="J5" s="201" t="s">
        <v>98</v>
      </c>
      <c r="K5" s="201" t="s">
        <v>99</v>
      </c>
      <c r="L5" s="140" t="s">
        <v>100</v>
      </c>
      <c r="M5" s="140" t="s">
        <v>101</v>
      </c>
      <c r="N5" s="140" t="s">
        <v>102</v>
      </c>
      <c r="O5" s="140" t="s">
        <v>103</v>
      </c>
      <c r="P5" s="140" t="s">
        <v>94</v>
      </c>
      <c r="Q5" s="140" t="s">
        <v>104</v>
      </c>
      <c r="R5" s="221" t="s">
        <v>105</v>
      </c>
      <c r="S5" s="201" t="s">
        <v>106</v>
      </c>
      <c r="T5" s="220"/>
    </row>
    <row r="6" s="175" customFormat="1" ht="30" customHeight="1" spans="1:20">
      <c r="A6" s="114">
        <v>1991200248</v>
      </c>
      <c r="B6" s="115" t="s">
        <v>15</v>
      </c>
      <c r="C6" s="102" t="s">
        <v>107</v>
      </c>
      <c r="D6" s="102">
        <v>32</v>
      </c>
      <c r="E6" s="102" t="s">
        <v>108</v>
      </c>
      <c r="F6" s="102">
        <v>82</v>
      </c>
      <c r="G6" s="102" t="s">
        <v>109</v>
      </c>
      <c r="H6" s="102">
        <v>30</v>
      </c>
      <c r="I6" s="202">
        <v>1.41</v>
      </c>
      <c r="J6" s="202">
        <v>1</v>
      </c>
      <c r="K6" s="203">
        <f t="shared" ref="K6:K13" si="0">J6*I6*H6</f>
        <v>42.3</v>
      </c>
      <c r="L6" s="102"/>
      <c r="M6" s="204"/>
      <c r="N6" s="205"/>
      <c r="O6" s="102"/>
      <c r="P6" s="102"/>
      <c r="Q6" s="102"/>
      <c r="R6" s="222"/>
      <c r="S6" s="222"/>
      <c r="T6" s="152">
        <f>K6</f>
        <v>42.3</v>
      </c>
    </row>
    <row r="7" s="175" customFormat="1" ht="30" customHeight="1" spans="1:20">
      <c r="A7" s="184">
        <v>2011080044</v>
      </c>
      <c r="B7" s="185" t="s">
        <v>17</v>
      </c>
      <c r="C7" s="102" t="s">
        <v>110</v>
      </c>
      <c r="D7" s="102">
        <v>64</v>
      </c>
      <c r="E7" s="102" t="s">
        <v>111</v>
      </c>
      <c r="F7" s="102">
        <v>42</v>
      </c>
      <c r="G7" s="102" t="s">
        <v>112</v>
      </c>
      <c r="H7" s="102">
        <v>64</v>
      </c>
      <c r="I7" s="202">
        <v>1</v>
      </c>
      <c r="J7" s="202">
        <v>1</v>
      </c>
      <c r="K7" s="203">
        <f t="shared" si="0"/>
        <v>64</v>
      </c>
      <c r="L7" s="102"/>
      <c r="M7" s="206"/>
      <c r="N7" s="205"/>
      <c r="O7" s="102"/>
      <c r="P7" s="102"/>
      <c r="Q7" s="116"/>
      <c r="R7" s="222"/>
      <c r="S7" s="222"/>
      <c r="T7" s="223">
        <f>K7</f>
        <v>64</v>
      </c>
    </row>
    <row r="8" s="175" customFormat="1" ht="30" customHeight="1" spans="1:20">
      <c r="A8" s="184">
        <v>2008200268</v>
      </c>
      <c r="B8" s="186" t="s">
        <v>19</v>
      </c>
      <c r="C8" s="102" t="s">
        <v>110</v>
      </c>
      <c r="D8" s="102">
        <v>64</v>
      </c>
      <c r="E8" s="102" t="s">
        <v>113</v>
      </c>
      <c r="F8" s="102">
        <v>39</v>
      </c>
      <c r="G8" s="102" t="s">
        <v>112</v>
      </c>
      <c r="H8" s="102">
        <v>64</v>
      </c>
      <c r="I8" s="202">
        <v>1</v>
      </c>
      <c r="J8" s="202">
        <v>1</v>
      </c>
      <c r="K8" s="203">
        <f t="shared" si="0"/>
        <v>64</v>
      </c>
      <c r="L8" s="114"/>
      <c r="M8" s="114"/>
      <c r="N8" s="205"/>
      <c r="O8" s="106"/>
      <c r="P8" s="207"/>
      <c r="Q8" s="224"/>
      <c r="R8" s="222"/>
      <c r="S8" s="225"/>
      <c r="T8" s="223">
        <f>K8</f>
        <v>64</v>
      </c>
    </row>
    <row r="9" s="175" customFormat="1" ht="30" customHeight="1" spans="1:20">
      <c r="A9" s="184">
        <v>1990200250</v>
      </c>
      <c r="B9" s="185" t="s">
        <v>21</v>
      </c>
      <c r="C9" s="102" t="s">
        <v>114</v>
      </c>
      <c r="D9" s="102">
        <v>64</v>
      </c>
      <c r="E9" s="102" t="s">
        <v>115</v>
      </c>
      <c r="F9" s="102">
        <v>32</v>
      </c>
      <c r="G9" s="102" t="s">
        <v>112</v>
      </c>
      <c r="H9" s="102">
        <v>64</v>
      </c>
      <c r="I9" s="202">
        <v>1</v>
      </c>
      <c r="J9" s="202">
        <v>1</v>
      </c>
      <c r="K9" s="203">
        <f t="shared" si="0"/>
        <v>64</v>
      </c>
      <c r="L9" s="102"/>
      <c r="M9" s="206"/>
      <c r="N9" s="205"/>
      <c r="O9" s="102"/>
      <c r="P9" s="102"/>
      <c r="Q9" s="116"/>
      <c r="R9" s="222"/>
      <c r="S9" s="222"/>
      <c r="T9" s="223">
        <f>K9</f>
        <v>64</v>
      </c>
    </row>
    <row r="10" s="175" customFormat="1" ht="30" customHeight="1" spans="1:20">
      <c r="A10" s="187">
        <v>1987200251</v>
      </c>
      <c r="B10" s="188" t="s">
        <v>23</v>
      </c>
      <c r="C10" s="102" t="s">
        <v>116</v>
      </c>
      <c r="D10" s="102">
        <v>48</v>
      </c>
      <c r="E10" s="102" t="s">
        <v>115</v>
      </c>
      <c r="F10" s="102">
        <v>32</v>
      </c>
      <c r="G10" s="102" t="s">
        <v>117</v>
      </c>
      <c r="H10" s="102">
        <v>48</v>
      </c>
      <c r="I10" s="202">
        <v>1</v>
      </c>
      <c r="J10" s="208">
        <v>1</v>
      </c>
      <c r="K10" s="209">
        <f t="shared" si="0"/>
        <v>48</v>
      </c>
      <c r="L10" s="102" t="s">
        <v>118</v>
      </c>
      <c r="M10" s="114">
        <v>1</v>
      </c>
      <c r="N10" s="205" t="s">
        <v>119</v>
      </c>
      <c r="O10" s="102" t="s">
        <v>120</v>
      </c>
      <c r="P10" s="102">
        <v>40</v>
      </c>
      <c r="Q10" s="114">
        <v>1</v>
      </c>
      <c r="R10" s="222">
        <v>24</v>
      </c>
      <c r="S10" s="222">
        <v>24</v>
      </c>
      <c r="T10" s="226">
        <f>S10+K10+K11+K12+K13</f>
        <v>270.4</v>
      </c>
    </row>
    <row r="11" s="175" customFormat="1" ht="30" customHeight="1" spans="1:20">
      <c r="A11" s="187"/>
      <c r="B11" s="188"/>
      <c r="C11" s="102" t="s">
        <v>116</v>
      </c>
      <c r="D11" s="102">
        <v>64</v>
      </c>
      <c r="E11" s="102" t="s">
        <v>120</v>
      </c>
      <c r="F11" s="102">
        <v>40</v>
      </c>
      <c r="G11" s="102" t="s">
        <v>112</v>
      </c>
      <c r="H11" s="102">
        <v>64</v>
      </c>
      <c r="I11" s="202">
        <v>1</v>
      </c>
      <c r="J11" s="208">
        <v>1</v>
      </c>
      <c r="K11" s="209">
        <f t="shared" si="0"/>
        <v>64</v>
      </c>
      <c r="L11" s="106"/>
      <c r="M11" s="106"/>
      <c r="N11" s="106"/>
      <c r="O11" s="106"/>
      <c r="P11" s="106"/>
      <c r="Q11" s="106"/>
      <c r="R11" s="106"/>
      <c r="S11" s="106"/>
      <c r="T11" s="227"/>
    </row>
    <row r="12" s="175" customFormat="1" ht="30" customHeight="1" spans="1:20">
      <c r="A12" s="187"/>
      <c r="B12" s="188"/>
      <c r="C12" s="102" t="s">
        <v>121</v>
      </c>
      <c r="D12" s="102">
        <v>64</v>
      </c>
      <c r="E12" s="102" t="s">
        <v>122</v>
      </c>
      <c r="F12" s="102">
        <v>49</v>
      </c>
      <c r="G12" s="102" t="s">
        <v>112</v>
      </c>
      <c r="H12" s="102">
        <v>64</v>
      </c>
      <c r="I12" s="202">
        <v>1.04</v>
      </c>
      <c r="J12" s="208">
        <v>1</v>
      </c>
      <c r="K12" s="209">
        <f t="shared" si="0"/>
        <v>66.56</v>
      </c>
      <c r="L12" s="106"/>
      <c r="M12" s="106"/>
      <c r="N12" s="106"/>
      <c r="O12" s="106"/>
      <c r="P12" s="106"/>
      <c r="Q12" s="106"/>
      <c r="R12" s="106"/>
      <c r="S12" s="106"/>
      <c r="T12" s="227"/>
    </row>
    <row r="13" s="175" customFormat="1" ht="30" customHeight="1" spans="1:20">
      <c r="A13" s="187"/>
      <c r="B13" s="188"/>
      <c r="C13" s="102" t="s">
        <v>121</v>
      </c>
      <c r="D13" s="102">
        <v>64</v>
      </c>
      <c r="E13" s="102" t="s">
        <v>123</v>
      </c>
      <c r="F13" s="102">
        <v>50</v>
      </c>
      <c r="G13" s="102" t="s">
        <v>112</v>
      </c>
      <c r="H13" s="102">
        <v>64</v>
      </c>
      <c r="I13" s="202">
        <v>1.06</v>
      </c>
      <c r="J13" s="208">
        <v>1</v>
      </c>
      <c r="K13" s="209">
        <f t="shared" si="0"/>
        <v>67.84</v>
      </c>
      <c r="L13" s="106"/>
      <c r="M13" s="106"/>
      <c r="N13" s="106"/>
      <c r="O13" s="106"/>
      <c r="P13" s="106"/>
      <c r="Q13" s="106"/>
      <c r="R13" s="106"/>
      <c r="S13" s="106"/>
      <c r="T13" s="228"/>
    </row>
    <row r="14" s="175" customFormat="1" ht="43" customHeight="1" spans="1:20">
      <c r="A14" s="184">
        <v>2004200258</v>
      </c>
      <c r="B14" s="185" t="s">
        <v>25</v>
      </c>
      <c r="C14" s="102" t="s">
        <v>124</v>
      </c>
      <c r="D14" s="102">
        <v>48</v>
      </c>
      <c r="E14" s="102" t="s">
        <v>125</v>
      </c>
      <c r="F14" s="102">
        <v>75</v>
      </c>
      <c r="G14" s="102" t="s">
        <v>117</v>
      </c>
      <c r="H14" s="102">
        <v>48</v>
      </c>
      <c r="I14" s="208">
        <v>1.33</v>
      </c>
      <c r="J14" s="208">
        <v>1</v>
      </c>
      <c r="K14" s="203">
        <f t="shared" ref="K13:K20" si="1">J14*I14*H14</f>
        <v>63.84</v>
      </c>
      <c r="L14" s="102" t="s">
        <v>126</v>
      </c>
      <c r="M14" s="206">
        <v>1</v>
      </c>
      <c r="N14" s="205" t="s">
        <v>119</v>
      </c>
      <c r="O14" s="102" t="s">
        <v>127</v>
      </c>
      <c r="P14" s="102">
        <v>39</v>
      </c>
      <c r="Q14" s="116">
        <v>1</v>
      </c>
      <c r="R14" s="222">
        <v>24</v>
      </c>
      <c r="S14" s="222">
        <f t="shared" ref="S14:S21" si="2">R14*Q14/M14</f>
        <v>24</v>
      </c>
      <c r="T14" s="223">
        <f>S14+S15+K14</f>
        <v>111.84</v>
      </c>
    </row>
    <row r="15" s="175" customFormat="1" ht="30" customHeight="1" spans="1:20">
      <c r="A15" s="189"/>
      <c r="B15" s="190"/>
      <c r="C15" s="102"/>
      <c r="D15" s="102"/>
      <c r="E15" s="102"/>
      <c r="F15" s="102"/>
      <c r="G15" s="102"/>
      <c r="H15" s="102"/>
      <c r="I15" s="208"/>
      <c r="J15" s="208"/>
      <c r="K15" s="203"/>
      <c r="L15" s="102" t="s">
        <v>126</v>
      </c>
      <c r="M15" s="206">
        <v>1</v>
      </c>
      <c r="N15" s="205" t="s">
        <v>119</v>
      </c>
      <c r="O15" s="102" t="s">
        <v>128</v>
      </c>
      <c r="P15" s="102">
        <v>36</v>
      </c>
      <c r="Q15" s="116">
        <v>1</v>
      </c>
      <c r="R15" s="222">
        <v>24</v>
      </c>
      <c r="S15" s="222">
        <f t="shared" si="2"/>
        <v>24</v>
      </c>
      <c r="T15" s="229"/>
    </row>
    <row r="16" s="175" customFormat="1" ht="30" customHeight="1" spans="1:20">
      <c r="A16" s="114">
        <v>1994200253</v>
      </c>
      <c r="B16" s="115" t="s">
        <v>27</v>
      </c>
      <c r="C16" s="102" t="s">
        <v>129</v>
      </c>
      <c r="D16" s="102">
        <v>48</v>
      </c>
      <c r="E16" s="102" t="s">
        <v>127</v>
      </c>
      <c r="F16" s="102">
        <v>39</v>
      </c>
      <c r="G16" s="102" t="s">
        <v>117</v>
      </c>
      <c r="H16" s="102">
        <v>48</v>
      </c>
      <c r="I16" s="202">
        <v>1</v>
      </c>
      <c r="J16" s="202">
        <v>1</v>
      </c>
      <c r="K16" s="203">
        <f t="shared" si="1"/>
        <v>48</v>
      </c>
      <c r="L16" s="102"/>
      <c r="M16" s="206"/>
      <c r="N16" s="205"/>
      <c r="O16" s="102"/>
      <c r="P16" s="102"/>
      <c r="Q16" s="116"/>
      <c r="R16" s="222"/>
      <c r="S16" s="222"/>
      <c r="T16" s="152">
        <f>K16+K17+K18</f>
        <v>144</v>
      </c>
    </row>
    <row r="17" s="175" customFormat="1" ht="30" customHeight="1" spans="1:20">
      <c r="A17" s="114"/>
      <c r="B17" s="115"/>
      <c r="C17" s="102" t="s">
        <v>130</v>
      </c>
      <c r="D17" s="102">
        <v>48</v>
      </c>
      <c r="E17" s="102" t="s">
        <v>131</v>
      </c>
      <c r="F17" s="102">
        <v>34</v>
      </c>
      <c r="G17" s="102" t="s">
        <v>117</v>
      </c>
      <c r="H17" s="102">
        <v>48</v>
      </c>
      <c r="I17" s="202">
        <v>1</v>
      </c>
      <c r="J17" s="202">
        <v>1</v>
      </c>
      <c r="K17" s="203">
        <f t="shared" si="1"/>
        <v>48</v>
      </c>
      <c r="L17" s="210"/>
      <c r="M17" s="210"/>
      <c r="N17" s="116"/>
      <c r="O17" s="210"/>
      <c r="P17" s="211"/>
      <c r="Q17" s="116"/>
      <c r="R17" s="222"/>
      <c r="S17" s="222"/>
      <c r="T17" s="152"/>
    </row>
    <row r="18" s="175" customFormat="1" ht="30" customHeight="1" spans="1:20">
      <c r="A18" s="114"/>
      <c r="B18" s="115"/>
      <c r="C18" s="102" t="s">
        <v>130</v>
      </c>
      <c r="D18" s="102">
        <v>48</v>
      </c>
      <c r="E18" s="102" t="s">
        <v>120</v>
      </c>
      <c r="F18" s="102">
        <v>40</v>
      </c>
      <c r="G18" s="102" t="s">
        <v>117</v>
      </c>
      <c r="H18" s="102">
        <v>48</v>
      </c>
      <c r="I18" s="202">
        <v>1</v>
      </c>
      <c r="J18" s="202">
        <v>1</v>
      </c>
      <c r="K18" s="203">
        <f t="shared" si="1"/>
        <v>48</v>
      </c>
      <c r="L18" s="210"/>
      <c r="M18" s="210"/>
      <c r="N18" s="116"/>
      <c r="O18" s="210"/>
      <c r="P18" s="211"/>
      <c r="Q18" s="116"/>
      <c r="R18" s="222"/>
      <c r="S18" s="222"/>
      <c r="T18" s="152"/>
    </row>
    <row r="19" s="175" customFormat="1" ht="30" customHeight="1" spans="1:20">
      <c r="A19" s="184">
        <v>1990200255</v>
      </c>
      <c r="B19" s="185" t="s">
        <v>28</v>
      </c>
      <c r="C19" s="102" t="s">
        <v>116</v>
      </c>
      <c r="D19" s="102">
        <v>64</v>
      </c>
      <c r="E19" s="102" t="s">
        <v>132</v>
      </c>
      <c r="F19" s="102">
        <v>44</v>
      </c>
      <c r="G19" s="102" t="s">
        <v>112</v>
      </c>
      <c r="H19" s="102">
        <v>64</v>
      </c>
      <c r="I19" s="202">
        <v>1</v>
      </c>
      <c r="J19" s="208">
        <v>1</v>
      </c>
      <c r="K19" s="203">
        <f t="shared" si="1"/>
        <v>64</v>
      </c>
      <c r="L19" s="102" t="s">
        <v>118</v>
      </c>
      <c r="M19" s="206">
        <v>1</v>
      </c>
      <c r="N19" s="205" t="s">
        <v>119</v>
      </c>
      <c r="O19" s="102" t="s">
        <v>132</v>
      </c>
      <c r="P19" s="102">
        <v>44</v>
      </c>
      <c r="Q19" s="116">
        <v>1</v>
      </c>
      <c r="R19" s="222">
        <v>24</v>
      </c>
      <c r="S19" s="222">
        <f t="shared" si="2"/>
        <v>24</v>
      </c>
      <c r="T19" s="223">
        <f>S19*3+K19+K20</f>
        <v>200</v>
      </c>
    </row>
    <row r="20" s="175" customFormat="1" ht="36" customHeight="1" spans="1:20">
      <c r="A20" s="189"/>
      <c r="B20" s="190"/>
      <c r="C20" s="102" t="s">
        <v>116</v>
      </c>
      <c r="D20" s="102">
        <v>64</v>
      </c>
      <c r="E20" s="102" t="s">
        <v>133</v>
      </c>
      <c r="F20" s="102">
        <v>38</v>
      </c>
      <c r="G20" s="102" t="s">
        <v>112</v>
      </c>
      <c r="H20" s="102">
        <v>64</v>
      </c>
      <c r="I20" s="202">
        <v>1</v>
      </c>
      <c r="J20" s="208">
        <v>1</v>
      </c>
      <c r="K20" s="203">
        <f t="shared" si="1"/>
        <v>64</v>
      </c>
      <c r="L20" s="102" t="s">
        <v>118</v>
      </c>
      <c r="M20" s="206">
        <v>1</v>
      </c>
      <c r="N20" s="205" t="s">
        <v>119</v>
      </c>
      <c r="O20" s="102" t="s">
        <v>133</v>
      </c>
      <c r="P20" s="102">
        <v>38</v>
      </c>
      <c r="Q20" s="116">
        <v>1</v>
      </c>
      <c r="R20" s="222">
        <v>24</v>
      </c>
      <c r="S20" s="222">
        <f t="shared" si="2"/>
        <v>24</v>
      </c>
      <c r="T20" s="229"/>
    </row>
    <row r="21" s="175" customFormat="1" ht="36" customHeight="1" spans="1:20">
      <c r="A21" s="189"/>
      <c r="B21" s="190"/>
      <c r="C21" s="102"/>
      <c r="D21" s="102"/>
      <c r="E21" s="102"/>
      <c r="F21" s="102"/>
      <c r="G21" s="102"/>
      <c r="H21" s="102"/>
      <c r="I21" s="202"/>
      <c r="J21" s="202"/>
      <c r="K21" s="203"/>
      <c r="L21" s="102" t="s">
        <v>134</v>
      </c>
      <c r="M21" s="206">
        <v>1</v>
      </c>
      <c r="N21" s="205" t="s">
        <v>119</v>
      </c>
      <c r="O21" s="102" t="s">
        <v>115</v>
      </c>
      <c r="P21" s="102">
        <v>32</v>
      </c>
      <c r="Q21" s="116">
        <v>1</v>
      </c>
      <c r="R21" s="222">
        <v>24</v>
      </c>
      <c r="S21" s="222">
        <f t="shared" si="2"/>
        <v>24</v>
      </c>
      <c r="T21" s="229"/>
    </row>
    <row r="22" s="175" customFormat="1" ht="36" customHeight="1" spans="1:20">
      <c r="A22" s="184">
        <v>2004200257</v>
      </c>
      <c r="B22" s="185" t="s">
        <v>30</v>
      </c>
      <c r="C22" s="102" t="s">
        <v>135</v>
      </c>
      <c r="D22" s="102">
        <v>32</v>
      </c>
      <c r="E22" s="102" t="s">
        <v>136</v>
      </c>
      <c r="F22" s="102">
        <v>74</v>
      </c>
      <c r="G22" s="102" t="s">
        <v>109</v>
      </c>
      <c r="H22" s="102">
        <v>32</v>
      </c>
      <c r="I22" s="202">
        <v>1.32</v>
      </c>
      <c r="J22" s="202">
        <v>1</v>
      </c>
      <c r="K22" s="203">
        <f>J22*I22*H22</f>
        <v>42.24</v>
      </c>
      <c r="L22" s="116"/>
      <c r="M22" s="116"/>
      <c r="N22" s="116"/>
      <c r="O22" s="116"/>
      <c r="P22" s="116"/>
      <c r="Q22" s="116"/>
      <c r="R22" s="116"/>
      <c r="S22" s="222"/>
      <c r="T22" s="223">
        <f>K22+K23+K24</f>
        <v>151.2</v>
      </c>
    </row>
    <row r="23" s="175" customFormat="1" ht="30" customHeight="1" spans="1:20">
      <c r="A23" s="189"/>
      <c r="B23" s="190"/>
      <c r="C23" s="102" t="s">
        <v>137</v>
      </c>
      <c r="D23" s="102">
        <v>48</v>
      </c>
      <c r="E23" s="102" t="s">
        <v>138</v>
      </c>
      <c r="F23" s="102">
        <v>69</v>
      </c>
      <c r="G23" s="102" t="s">
        <v>139</v>
      </c>
      <c r="H23" s="102">
        <v>48</v>
      </c>
      <c r="I23" s="212">
        <v>1.27</v>
      </c>
      <c r="J23" s="212">
        <v>1</v>
      </c>
      <c r="K23" s="203">
        <f>J23*I23*H23</f>
        <v>60.96</v>
      </c>
      <c r="L23" s="116"/>
      <c r="M23" s="116"/>
      <c r="N23" s="116"/>
      <c r="O23" s="116"/>
      <c r="P23" s="116"/>
      <c r="Q23" s="116"/>
      <c r="R23" s="116"/>
      <c r="S23" s="222"/>
      <c r="T23" s="229"/>
    </row>
    <row r="24" s="175" customFormat="1" ht="37" customHeight="1" spans="1:20">
      <c r="A24" s="189"/>
      <c r="B24" s="190"/>
      <c r="C24" s="102" t="s">
        <v>137</v>
      </c>
      <c r="D24" s="102">
        <v>48</v>
      </c>
      <c r="E24" s="102" t="s">
        <v>140</v>
      </c>
      <c r="F24" s="102">
        <v>31</v>
      </c>
      <c r="G24" s="102" t="s">
        <v>139</v>
      </c>
      <c r="H24" s="102">
        <v>48</v>
      </c>
      <c r="I24" s="202">
        <v>1</v>
      </c>
      <c r="J24" s="202">
        <v>1</v>
      </c>
      <c r="K24" s="203">
        <f>J24*I24*H24</f>
        <v>48</v>
      </c>
      <c r="L24" s="116"/>
      <c r="M24" s="116"/>
      <c r="N24" s="116"/>
      <c r="O24" s="116"/>
      <c r="P24" s="116"/>
      <c r="Q24" s="116"/>
      <c r="R24" s="116"/>
      <c r="S24" s="222"/>
      <c r="T24" s="229"/>
    </row>
    <row r="25" s="175" customFormat="1" ht="33" customHeight="1" spans="1:20">
      <c r="A25" s="114">
        <v>2006200260</v>
      </c>
      <c r="B25" s="115" t="s">
        <v>31</v>
      </c>
      <c r="C25" s="102"/>
      <c r="D25" s="102"/>
      <c r="E25" s="102"/>
      <c r="F25" s="102"/>
      <c r="G25" s="102"/>
      <c r="H25" s="102"/>
      <c r="I25" s="202"/>
      <c r="J25" s="202"/>
      <c r="K25" s="203"/>
      <c r="L25" s="116"/>
      <c r="M25" s="116"/>
      <c r="N25" s="116"/>
      <c r="O25" s="116"/>
      <c r="P25" s="116"/>
      <c r="Q25" s="116"/>
      <c r="R25" s="116"/>
      <c r="S25" s="222"/>
      <c r="T25" s="152">
        <f>K25</f>
        <v>0</v>
      </c>
    </row>
    <row r="26" s="175" customFormat="1" ht="30" customHeight="1" spans="1:20">
      <c r="A26" s="114">
        <v>2007200264</v>
      </c>
      <c r="B26" s="115" t="s">
        <v>33</v>
      </c>
      <c r="C26" s="102" t="s">
        <v>141</v>
      </c>
      <c r="D26" s="102">
        <v>80</v>
      </c>
      <c r="E26" s="102" t="s">
        <v>142</v>
      </c>
      <c r="F26" s="102">
        <v>43</v>
      </c>
      <c r="G26" s="102" t="s">
        <v>143</v>
      </c>
      <c r="H26" s="102">
        <v>80</v>
      </c>
      <c r="I26" s="202">
        <v>1</v>
      </c>
      <c r="J26" s="202">
        <v>1</v>
      </c>
      <c r="K26" s="203">
        <f t="shared" ref="K26:K87" si="3">J26*I26*H26</f>
        <v>80</v>
      </c>
      <c r="L26" s="102"/>
      <c r="M26" s="206"/>
      <c r="N26" s="205"/>
      <c r="O26" s="102"/>
      <c r="P26" s="102"/>
      <c r="Q26" s="116"/>
      <c r="R26" s="222"/>
      <c r="S26" s="222"/>
      <c r="T26" s="152">
        <f>K26+K27</f>
        <v>178.56</v>
      </c>
    </row>
    <row r="27" s="175" customFormat="1" ht="30" customHeight="1" spans="1:20">
      <c r="A27" s="114"/>
      <c r="B27" s="115"/>
      <c r="C27" s="102" t="s">
        <v>144</v>
      </c>
      <c r="D27" s="102">
        <v>64</v>
      </c>
      <c r="E27" s="102" t="s">
        <v>145</v>
      </c>
      <c r="F27" s="102">
        <v>99</v>
      </c>
      <c r="G27" s="102" t="s">
        <v>112</v>
      </c>
      <c r="H27" s="102">
        <v>64</v>
      </c>
      <c r="I27" s="202">
        <v>1.54</v>
      </c>
      <c r="J27" s="202">
        <v>1</v>
      </c>
      <c r="K27" s="203">
        <f t="shared" si="3"/>
        <v>98.56</v>
      </c>
      <c r="L27" s="102"/>
      <c r="M27" s="206"/>
      <c r="N27" s="205"/>
      <c r="O27" s="102"/>
      <c r="P27" s="102"/>
      <c r="Q27" s="116"/>
      <c r="R27" s="222"/>
      <c r="S27" s="222"/>
      <c r="T27" s="152"/>
    </row>
    <row r="28" s="175" customFormat="1" ht="30" customHeight="1" spans="1:20">
      <c r="A28" s="184">
        <v>1989200267</v>
      </c>
      <c r="B28" s="185" t="s">
        <v>34</v>
      </c>
      <c r="C28" s="102" t="s">
        <v>146</v>
      </c>
      <c r="D28" s="102">
        <v>32</v>
      </c>
      <c r="E28" s="102" t="s">
        <v>147</v>
      </c>
      <c r="F28" s="102">
        <v>81</v>
      </c>
      <c r="G28" s="102" t="s">
        <v>109</v>
      </c>
      <c r="H28" s="102">
        <v>32</v>
      </c>
      <c r="I28" s="202">
        <v>1.4</v>
      </c>
      <c r="J28" s="202">
        <v>1</v>
      </c>
      <c r="K28" s="203">
        <f t="shared" si="3"/>
        <v>44.8</v>
      </c>
      <c r="L28" s="102"/>
      <c r="M28" s="206"/>
      <c r="N28" s="205"/>
      <c r="O28" s="102"/>
      <c r="P28" s="102"/>
      <c r="Q28" s="116"/>
      <c r="R28" s="222"/>
      <c r="S28" s="222"/>
      <c r="T28" s="223">
        <f>K28+K29</f>
        <v>90.88</v>
      </c>
    </row>
    <row r="29" s="175" customFormat="1" ht="30" customHeight="1" spans="1:20">
      <c r="A29" s="189"/>
      <c r="B29" s="190"/>
      <c r="C29" s="102" t="s">
        <v>146</v>
      </c>
      <c r="D29" s="102">
        <v>32</v>
      </c>
      <c r="E29" s="102" t="s">
        <v>148</v>
      </c>
      <c r="F29" s="102">
        <v>85</v>
      </c>
      <c r="G29" s="102" t="s">
        <v>109</v>
      </c>
      <c r="H29" s="102">
        <v>32</v>
      </c>
      <c r="I29" s="202">
        <v>1.44</v>
      </c>
      <c r="J29" s="202">
        <v>1</v>
      </c>
      <c r="K29" s="203">
        <f t="shared" si="3"/>
        <v>46.08</v>
      </c>
      <c r="L29" s="102"/>
      <c r="M29" s="206"/>
      <c r="N29" s="205"/>
      <c r="O29" s="102"/>
      <c r="P29" s="102"/>
      <c r="Q29" s="116"/>
      <c r="R29" s="222"/>
      <c r="S29" s="222"/>
      <c r="T29" s="229"/>
    </row>
    <row r="30" s="175" customFormat="1" ht="30" customHeight="1" spans="1:20">
      <c r="A30" s="114">
        <v>2008200269</v>
      </c>
      <c r="B30" s="117" t="s">
        <v>35</v>
      </c>
      <c r="C30" s="102" t="s">
        <v>149</v>
      </c>
      <c r="D30" s="102">
        <v>48</v>
      </c>
      <c r="E30" s="102" t="s">
        <v>125</v>
      </c>
      <c r="F30" s="102">
        <v>75</v>
      </c>
      <c r="G30" s="102" t="s">
        <v>117</v>
      </c>
      <c r="H30" s="102">
        <v>48</v>
      </c>
      <c r="I30" s="202">
        <v>1.33</v>
      </c>
      <c r="J30" s="202">
        <v>1</v>
      </c>
      <c r="K30" s="203">
        <f t="shared" si="3"/>
        <v>63.84</v>
      </c>
      <c r="L30" s="102"/>
      <c r="M30" s="206"/>
      <c r="N30" s="205"/>
      <c r="O30" s="102"/>
      <c r="P30" s="102"/>
      <c r="Q30" s="116"/>
      <c r="R30" s="222"/>
      <c r="S30" s="222"/>
      <c r="T30" s="152">
        <f>K30+K31</f>
        <v>142.56</v>
      </c>
    </row>
    <row r="31" s="175" customFormat="1" ht="30" customHeight="1" spans="1:20">
      <c r="A31" s="114"/>
      <c r="B31" s="117"/>
      <c r="C31" s="102" t="s">
        <v>150</v>
      </c>
      <c r="D31" s="102">
        <v>64</v>
      </c>
      <c r="E31" s="102" t="s">
        <v>151</v>
      </c>
      <c r="F31" s="102">
        <v>66</v>
      </c>
      <c r="G31" s="102" t="s">
        <v>112</v>
      </c>
      <c r="H31" s="102">
        <v>64</v>
      </c>
      <c r="I31" s="202">
        <v>1.23</v>
      </c>
      <c r="J31" s="202">
        <v>1</v>
      </c>
      <c r="K31" s="203">
        <f t="shared" si="3"/>
        <v>78.72</v>
      </c>
      <c r="L31" s="102"/>
      <c r="M31" s="206"/>
      <c r="N31" s="205"/>
      <c r="O31" s="102"/>
      <c r="P31" s="102"/>
      <c r="Q31" s="116"/>
      <c r="R31" s="222"/>
      <c r="S31" s="222"/>
      <c r="T31" s="152"/>
    </row>
    <row r="32" s="175" customFormat="1" ht="30" customHeight="1" spans="1:20">
      <c r="A32" s="184">
        <v>2003200271</v>
      </c>
      <c r="B32" s="186" t="s">
        <v>37</v>
      </c>
      <c r="C32" s="102" t="s">
        <v>141</v>
      </c>
      <c r="D32" s="102">
        <v>80</v>
      </c>
      <c r="E32" s="102" t="s">
        <v>113</v>
      </c>
      <c r="F32" s="102">
        <v>39</v>
      </c>
      <c r="G32" s="102" t="s">
        <v>143</v>
      </c>
      <c r="H32" s="102">
        <v>80</v>
      </c>
      <c r="I32" s="202">
        <v>1</v>
      </c>
      <c r="J32" s="202">
        <v>1</v>
      </c>
      <c r="K32" s="203">
        <f t="shared" si="3"/>
        <v>80</v>
      </c>
      <c r="L32" s="102"/>
      <c r="M32" s="206"/>
      <c r="N32" s="205"/>
      <c r="O32" s="102"/>
      <c r="P32" s="102"/>
      <c r="Q32" s="116"/>
      <c r="R32" s="222"/>
      <c r="S32" s="222"/>
      <c r="T32" s="223">
        <f>K32+K33</f>
        <v>160</v>
      </c>
    </row>
    <row r="33" s="175" customFormat="1" ht="30" customHeight="1" spans="1:20">
      <c r="A33" s="189"/>
      <c r="B33" s="191"/>
      <c r="C33" s="102" t="s">
        <v>141</v>
      </c>
      <c r="D33" s="102">
        <v>80</v>
      </c>
      <c r="E33" s="102" t="s">
        <v>111</v>
      </c>
      <c r="F33" s="102">
        <v>42</v>
      </c>
      <c r="G33" s="102" t="s">
        <v>143</v>
      </c>
      <c r="H33" s="102">
        <v>80</v>
      </c>
      <c r="I33" s="202">
        <v>1</v>
      </c>
      <c r="J33" s="202">
        <v>1</v>
      </c>
      <c r="K33" s="203">
        <f t="shared" si="3"/>
        <v>80</v>
      </c>
      <c r="L33" s="102"/>
      <c r="M33" s="206"/>
      <c r="N33" s="205"/>
      <c r="O33" s="102"/>
      <c r="P33" s="102"/>
      <c r="Q33" s="116"/>
      <c r="R33" s="222"/>
      <c r="S33" s="222"/>
      <c r="T33" s="229"/>
    </row>
    <row r="34" s="175" customFormat="1" ht="30" customHeight="1" spans="1:20">
      <c r="A34" s="184">
        <v>2009200270</v>
      </c>
      <c r="B34" s="186" t="s">
        <v>38</v>
      </c>
      <c r="C34" s="102" t="s">
        <v>152</v>
      </c>
      <c r="D34" s="102">
        <v>64</v>
      </c>
      <c r="E34" s="102" t="s">
        <v>153</v>
      </c>
      <c r="F34" s="102">
        <v>34</v>
      </c>
      <c r="G34" s="102" t="s">
        <v>154</v>
      </c>
      <c r="H34" s="102">
        <v>64</v>
      </c>
      <c r="I34" s="202">
        <v>1</v>
      </c>
      <c r="J34" s="202">
        <v>1</v>
      </c>
      <c r="K34" s="203">
        <f t="shared" si="3"/>
        <v>64</v>
      </c>
      <c r="L34" s="102" t="s">
        <v>155</v>
      </c>
      <c r="M34" s="206">
        <v>1</v>
      </c>
      <c r="N34" s="205" t="s">
        <v>119</v>
      </c>
      <c r="O34" s="102" t="s">
        <v>153</v>
      </c>
      <c r="P34" s="102">
        <v>34</v>
      </c>
      <c r="Q34" s="116">
        <v>1</v>
      </c>
      <c r="R34" s="222">
        <v>24</v>
      </c>
      <c r="S34" s="222">
        <f>R34</f>
        <v>24</v>
      </c>
      <c r="T34" s="223">
        <f>S34+K34+K35+K36</f>
        <v>211.04</v>
      </c>
    </row>
    <row r="35" s="175" customFormat="1" ht="30" customHeight="1" spans="1:20">
      <c r="A35" s="189"/>
      <c r="B35" s="191"/>
      <c r="C35" s="102" t="s">
        <v>156</v>
      </c>
      <c r="D35" s="102">
        <v>48</v>
      </c>
      <c r="E35" s="102" t="s">
        <v>151</v>
      </c>
      <c r="F35" s="102">
        <v>66</v>
      </c>
      <c r="G35" s="102" t="s">
        <v>117</v>
      </c>
      <c r="H35" s="102">
        <v>48</v>
      </c>
      <c r="I35" s="202">
        <v>1.23</v>
      </c>
      <c r="J35" s="202">
        <v>1</v>
      </c>
      <c r="K35" s="203">
        <f t="shared" si="3"/>
        <v>59.04</v>
      </c>
      <c r="L35" s="206"/>
      <c r="M35" s="206"/>
      <c r="N35" s="205"/>
      <c r="O35" s="102"/>
      <c r="P35" s="102"/>
      <c r="Q35" s="116"/>
      <c r="R35" s="230"/>
      <c r="S35" s="222"/>
      <c r="T35" s="229"/>
    </row>
    <row r="36" s="175" customFormat="1" ht="30" customHeight="1" spans="1:20">
      <c r="A36" s="189"/>
      <c r="B36" s="191"/>
      <c r="C36" s="102" t="s">
        <v>150</v>
      </c>
      <c r="D36" s="102">
        <v>64</v>
      </c>
      <c r="E36" s="102" t="s">
        <v>153</v>
      </c>
      <c r="F36" s="102">
        <v>34</v>
      </c>
      <c r="G36" s="102" t="s">
        <v>112</v>
      </c>
      <c r="H36" s="102">
        <v>64</v>
      </c>
      <c r="I36" s="202">
        <v>1</v>
      </c>
      <c r="J36" s="202">
        <v>1</v>
      </c>
      <c r="K36" s="203">
        <f t="shared" si="3"/>
        <v>64</v>
      </c>
      <c r="L36" s="206"/>
      <c r="M36" s="206"/>
      <c r="N36" s="205"/>
      <c r="O36" s="102"/>
      <c r="P36" s="102"/>
      <c r="Q36" s="116"/>
      <c r="R36" s="230"/>
      <c r="S36" s="222"/>
      <c r="T36" s="229"/>
    </row>
    <row r="37" s="175" customFormat="1" ht="30" customHeight="1" spans="1:20">
      <c r="A37" s="192">
        <v>1994220309</v>
      </c>
      <c r="B37" s="193" t="s">
        <v>40</v>
      </c>
      <c r="C37" s="102" t="s">
        <v>116</v>
      </c>
      <c r="D37" s="102">
        <v>48</v>
      </c>
      <c r="E37" s="102" t="s">
        <v>157</v>
      </c>
      <c r="F37" s="102">
        <v>32</v>
      </c>
      <c r="G37" s="102" t="s">
        <v>117</v>
      </c>
      <c r="H37" s="102">
        <v>48</v>
      </c>
      <c r="I37" s="213">
        <v>1</v>
      </c>
      <c r="J37" s="202">
        <v>1</v>
      </c>
      <c r="K37" s="203">
        <f t="shared" si="3"/>
        <v>48</v>
      </c>
      <c r="L37" s="102" t="s">
        <v>134</v>
      </c>
      <c r="M37" s="114">
        <v>1</v>
      </c>
      <c r="N37" s="205" t="s">
        <v>119</v>
      </c>
      <c r="O37" s="102" t="s">
        <v>157</v>
      </c>
      <c r="P37" s="102">
        <v>32</v>
      </c>
      <c r="Q37" s="205">
        <v>1</v>
      </c>
      <c r="R37" s="222">
        <v>24</v>
      </c>
      <c r="S37" s="222">
        <v>24</v>
      </c>
      <c r="T37" s="223">
        <f>S37+K37+K38</f>
        <v>104</v>
      </c>
    </row>
    <row r="38" s="175" customFormat="1" ht="30" customHeight="1" spans="1:20">
      <c r="A38" s="194"/>
      <c r="B38" s="195"/>
      <c r="C38" s="102" t="s">
        <v>158</v>
      </c>
      <c r="D38" s="102">
        <v>32</v>
      </c>
      <c r="E38" s="102" t="s">
        <v>159</v>
      </c>
      <c r="F38" s="102">
        <v>34</v>
      </c>
      <c r="G38" s="102" t="s">
        <v>109</v>
      </c>
      <c r="H38" s="102">
        <v>32</v>
      </c>
      <c r="I38" s="213">
        <v>1</v>
      </c>
      <c r="J38" s="202">
        <v>1</v>
      </c>
      <c r="K38" s="203">
        <f t="shared" si="3"/>
        <v>32</v>
      </c>
      <c r="L38" s="102"/>
      <c r="M38" s="114"/>
      <c r="N38" s="205"/>
      <c r="O38" s="102"/>
      <c r="P38" s="102"/>
      <c r="Q38" s="114"/>
      <c r="R38" s="222"/>
      <c r="S38" s="222"/>
      <c r="T38" s="229"/>
    </row>
    <row r="39" s="175" customFormat="1" ht="30" customHeight="1" spans="1:20">
      <c r="A39" s="184">
        <v>1995200259</v>
      </c>
      <c r="B39" s="185" t="s">
        <v>42</v>
      </c>
      <c r="C39" s="102" t="s">
        <v>129</v>
      </c>
      <c r="D39" s="102">
        <v>48</v>
      </c>
      <c r="E39" s="102" t="s">
        <v>128</v>
      </c>
      <c r="F39" s="102">
        <v>36</v>
      </c>
      <c r="G39" s="102" t="s">
        <v>117</v>
      </c>
      <c r="H39" s="102">
        <v>48</v>
      </c>
      <c r="I39" s="213">
        <v>1</v>
      </c>
      <c r="J39" s="202">
        <v>1</v>
      </c>
      <c r="K39" s="203">
        <f t="shared" si="3"/>
        <v>48</v>
      </c>
      <c r="L39" s="102" t="s">
        <v>160</v>
      </c>
      <c r="M39" s="114">
        <v>1</v>
      </c>
      <c r="N39" s="205" t="s">
        <v>119</v>
      </c>
      <c r="O39" s="102" t="s">
        <v>127</v>
      </c>
      <c r="P39" s="102">
        <v>39</v>
      </c>
      <c r="Q39" s="114">
        <v>1</v>
      </c>
      <c r="R39" s="222">
        <v>24</v>
      </c>
      <c r="S39" s="222">
        <v>24</v>
      </c>
      <c r="T39" s="223">
        <f>S39*5+K39+K40+K41+K42+K43</f>
        <v>383.36</v>
      </c>
    </row>
    <row r="40" s="175" customFormat="1" ht="30" customHeight="1" spans="1:20">
      <c r="A40" s="189"/>
      <c r="B40" s="190"/>
      <c r="C40" s="102" t="s">
        <v>161</v>
      </c>
      <c r="D40" s="102">
        <v>48</v>
      </c>
      <c r="E40" s="102" t="s">
        <v>127</v>
      </c>
      <c r="F40" s="102">
        <v>39</v>
      </c>
      <c r="G40" s="102" t="s">
        <v>117</v>
      </c>
      <c r="H40" s="102">
        <v>48</v>
      </c>
      <c r="I40" s="213">
        <v>1</v>
      </c>
      <c r="J40" s="202">
        <v>1</v>
      </c>
      <c r="K40" s="203">
        <f t="shared" si="3"/>
        <v>48</v>
      </c>
      <c r="L40" s="102" t="s">
        <v>160</v>
      </c>
      <c r="M40" s="114">
        <v>1</v>
      </c>
      <c r="N40" s="205" t="s">
        <v>119</v>
      </c>
      <c r="O40" s="102" t="s">
        <v>128</v>
      </c>
      <c r="P40" s="102">
        <v>36</v>
      </c>
      <c r="Q40" s="114">
        <v>1</v>
      </c>
      <c r="R40" s="222">
        <v>24</v>
      </c>
      <c r="S40" s="222">
        <v>24</v>
      </c>
      <c r="T40" s="229"/>
    </row>
    <row r="41" s="175" customFormat="1" ht="30" customHeight="1" spans="1:20">
      <c r="A41" s="189"/>
      <c r="B41" s="190"/>
      <c r="C41" s="102" t="s">
        <v>161</v>
      </c>
      <c r="D41" s="102">
        <v>48</v>
      </c>
      <c r="E41" s="102" t="s">
        <v>128</v>
      </c>
      <c r="F41" s="102">
        <v>36</v>
      </c>
      <c r="G41" s="102" t="s">
        <v>117</v>
      </c>
      <c r="H41" s="102">
        <v>48</v>
      </c>
      <c r="I41" s="213">
        <v>1</v>
      </c>
      <c r="J41" s="202">
        <v>1</v>
      </c>
      <c r="K41" s="203">
        <f t="shared" si="3"/>
        <v>48</v>
      </c>
      <c r="L41" s="102" t="s">
        <v>141</v>
      </c>
      <c r="M41" s="114">
        <v>1</v>
      </c>
      <c r="N41" s="205" t="s">
        <v>119</v>
      </c>
      <c r="O41" s="102" t="s">
        <v>162</v>
      </c>
      <c r="P41" s="102">
        <v>42</v>
      </c>
      <c r="Q41" s="114">
        <v>1</v>
      </c>
      <c r="R41" s="222">
        <v>24</v>
      </c>
      <c r="S41" s="222">
        <v>24</v>
      </c>
      <c r="T41" s="229"/>
    </row>
    <row r="42" s="175" customFormat="1" ht="30" customHeight="1" spans="1:20">
      <c r="A42" s="189"/>
      <c r="B42" s="190"/>
      <c r="C42" s="102" t="s">
        <v>163</v>
      </c>
      <c r="D42" s="102">
        <v>32</v>
      </c>
      <c r="E42" s="102" t="s">
        <v>164</v>
      </c>
      <c r="F42" s="102">
        <v>138</v>
      </c>
      <c r="G42" s="102" t="s">
        <v>109</v>
      </c>
      <c r="H42" s="102">
        <v>32</v>
      </c>
      <c r="I42" s="213">
        <v>1.71</v>
      </c>
      <c r="J42" s="202">
        <v>1</v>
      </c>
      <c r="K42" s="203">
        <f t="shared" si="3"/>
        <v>54.72</v>
      </c>
      <c r="L42" s="102" t="s">
        <v>165</v>
      </c>
      <c r="M42" s="114">
        <v>1</v>
      </c>
      <c r="N42" s="205" t="s">
        <v>119</v>
      </c>
      <c r="O42" s="102" t="s">
        <v>159</v>
      </c>
      <c r="P42" s="102">
        <v>34</v>
      </c>
      <c r="Q42" s="114">
        <v>1</v>
      </c>
      <c r="R42" s="222">
        <v>24</v>
      </c>
      <c r="S42" s="222">
        <v>24</v>
      </c>
      <c r="T42" s="229"/>
    </row>
    <row r="43" s="175" customFormat="1" ht="30" customHeight="1" spans="1:20">
      <c r="A43" s="189"/>
      <c r="B43" s="190"/>
      <c r="C43" s="102" t="s">
        <v>163</v>
      </c>
      <c r="D43" s="102">
        <v>32</v>
      </c>
      <c r="E43" s="102" t="s">
        <v>166</v>
      </c>
      <c r="F43" s="102">
        <v>208</v>
      </c>
      <c r="G43" s="102" t="s">
        <v>109</v>
      </c>
      <c r="H43" s="102">
        <v>32</v>
      </c>
      <c r="I43" s="213">
        <v>2.02</v>
      </c>
      <c r="J43" s="202">
        <v>1</v>
      </c>
      <c r="K43" s="203">
        <f t="shared" si="3"/>
        <v>64.64</v>
      </c>
      <c r="L43" s="102" t="s">
        <v>165</v>
      </c>
      <c r="M43" s="114">
        <v>1</v>
      </c>
      <c r="N43" s="205" t="s">
        <v>119</v>
      </c>
      <c r="O43" s="102" t="s">
        <v>167</v>
      </c>
      <c r="P43" s="102">
        <v>32</v>
      </c>
      <c r="Q43" s="114">
        <v>1</v>
      </c>
      <c r="R43" s="222">
        <v>24</v>
      </c>
      <c r="S43" s="222">
        <v>24</v>
      </c>
      <c r="T43" s="229"/>
    </row>
    <row r="44" s="175" customFormat="1" ht="30" customHeight="1" spans="1:20">
      <c r="A44" s="196">
        <v>2018200464</v>
      </c>
      <c r="B44" s="193" t="s">
        <v>43</v>
      </c>
      <c r="C44" s="102" t="s">
        <v>168</v>
      </c>
      <c r="D44" s="102">
        <v>32</v>
      </c>
      <c r="E44" s="102" t="s">
        <v>125</v>
      </c>
      <c r="F44" s="102">
        <v>75</v>
      </c>
      <c r="G44" s="102" t="s">
        <v>109</v>
      </c>
      <c r="H44" s="102">
        <v>32</v>
      </c>
      <c r="I44" s="212">
        <v>1.2</v>
      </c>
      <c r="J44" s="212">
        <v>1</v>
      </c>
      <c r="K44" s="203">
        <f t="shared" si="3"/>
        <v>38.4</v>
      </c>
      <c r="L44" s="214"/>
      <c r="M44" s="116"/>
      <c r="N44" s="205"/>
      <c r="O44" s="207"/>
      <c r="P44" s="207"/>
      <c r="Q44" s="224"/>
      <c r="R44" s="222"/>
      <c r="S44" s="222"/>
      <c r="T44" s="223">
        <f>K44+K45+K46+K47+K48</f>
        <v>201.6</v>
      </c>
    </row>
    <row r="45" s="175" customFormat="1" ht="30" customHeight="1" spans="1:20">
      <c r="A45" s="197"/>
      <c r="B45" s="195"/>
      <c r="C45" s="102" t="s">
        <v>169</v>
      </c>
      <c r="D45" s="102">
        <v>32</v>
      </c>
      <c r="E45" s="102" t="s">
        <v>170</v>
      </c>
      <c r="F45" s="102">
        <v>54</v>
      </c>
      <c r="G45" s="102" t="s">
        <v>109</v>
      </c>
      <c r="H45" s="102">
        <v>32</v>
      </c>
      <c r="I45" s="202">
        <v>1.1</v>
      </c>
      <c r="J45" s="202">
        <v>1</v>
      </c>
      <c r="K45" s="203">
        <f t="shared" si="3"/>
        <v>35.2</v>
      </c>
      <c r="L45" s="214"/>
      <c r="M45" s="116"/>
      <c r="N45" s="205"/>
      <c r="O45" s="207"/>
      <c r="P45" s="207"/>
      <c r="Q45" s="224"/>
      <c r="R45" s="222"/>
      <c r="S45" s="222"/>
      <c r="T45" s="229"/>
    </row>
    <row r="46" s="175" customFormat="1" ht="30" customHeight="1" spans="1:20">
      <c r="A46" s="197"/>
      <c r="B46" s="195"/>
      <c r="C46" s="102" t="s">
        <v>169</v>
      </c>
      <c r="D46" s="102">
        <v>32</v>
      </c>
      <c r="E46" s="102" t="s">
        <v>171</v>
      </c>
      <c r="F46" s="102">
        <v>24</v>
      </c>
      <c r="G46" s="102" t="s">
        <v>109</v>
      </c>
      <c r="H46" s="102">
        <v>32</v>
      </c>
      <c r="I46" s="202">
        <v>1</v>
      </c>
      <c r="J46" s="202">
        <v>1</v>
      </c>
      <c r="K46" s="203">
        <f t="shared" si="3"/>
        <v>32</v>
      </c>
      <c r="L46" s="214"/>
      <c r="M46" s="116"/>
      <c r="N46" s="205"/>
      <c r="O46" s="207"/>
      <c r="P46" s="207"/>
      <c r="Q46" s="224"/>
      <c r="R46" s="222"/>
      <c r="S46" s="222"/>
      <c r="T46" s="229"/>
    </row>
    <row r="47" s="175" customFormat="1" ht="30" customHeight="1" spans="1:20">
      <c r="A47" s="197"/>
      <c r="B47" s="195"/>
      <c r="C47" s="102" t="s">
        <v>172</v>
      </c>
      <c r="D47" s="102">
        <v>48</v>
      </c>
      <c r="E47" s="102" t="s">
        <v>173</v>
      </c>
      <c r="F47" s="102">
        <v>25</v>
      </c>
      <c r="G47" s="102" t="s">
        <v>117</v>
      </c>
      <c r="H47" s="102">
        <v>48</v>
      </c>
      <c r="I47" s="202">
        <v>1</v>
      </c>
      <c r="J47" s="202">
        <v>1</v>
      </c>
      <c r="K47" s="203">
        <f t="shared" si="3"/>
        <v>48</v>
      </c>
      <c r="L47" s="214"/>
      <c r="M47" s="116"/>
      <c r="N47" s="205"/>
      <c r="O47" s="207"/>
      <c r="P47" s="207"/>
      <c r="Q47" s="224"/>
      <c r="R47" s="222"/>
      <c r="S47" s="222"/>
      <c r="T47" s="229"/>
    </row>
    <row r="48" s="175" customFormat="1" ht="30" customHeight="1" spans="1:20">
      <c r="A48" s="197"/>
      <c r="B48" s="195"/>
      <c r="C48" s="102" t="s">
        <v>172</v>
      </c>
      <c r="D48" s="102">
        <v>48</v>
      </c>
      <c r="E48" s="102" t="s">
        <v>174</v>
      </c>
      <c r="F48" s="102">
        <v>30</v>
      </c>
      <c r="G48" s="102" t="s">
        <v>117</v>
      </c>
      <c r="H48" s="102">
        <v>48</v>
      </c>
      <c r="I48" s="202">
        <v>1</v>
      </c>
      <c r="J48" s="202">
        <v>1</v>
      </c>
      <c r="K48" s="203">
        <f t="shared" si="3"/>
        <v>48</v>
      </c>
      <c r="L48" s="214"/>
      <c r="M48" s="116"/>
      <c r="N48" s="205"/>
      <c r="O48" s="207"/>
      <c r="P48" s="207"/>
      <c r="Q48" s="224"/>
      <c r="R48" s="222"/>
      <c r="S48" s="222"/>
      <c r="T48" s="229"/>
    </row>
    <row r="49" s="175" customFormat="1" ht="30" customHeight="1" spans="1:20">
      <c r="A49" s="196">
        <v>2019200516</v>
      </c>
      <c r="B49" s="193" t="s">
        <v>44</v>
      </c>
      <c r="C49" s="102" t="s">
        <v>175</v>
      </c>
      <c r="D49" s="102">
        <v>32</v>
      </c>
      <c r="E49" s="102" t="s">
        <v>176</v>
      </c>
      <c r="F49" s="102">
        <v>28</v>
      </c>
      <c r="G49" s="102" t="s">
        <v>109</v>
      </c>
      <c r="H49" s="102">
        <v>32</v>
      </c>
      <c r="I49" s="202">
        <v>1</v>
      </c>
      <c r="J49" s="202">
        <v>1</v>
      </c>
      <c r="K49" s="203">
        <f t="shared" si="3"/>
        <v>32</v>
      </c>
      <c r="L49" s="214"/>
      <c r="M49" s="116"/>
      <c r="N49" s="205"/>
      <c r="O49" s="207"/>
      <c r="P49" s="207"/>
      <c r="Q49" s="224"/>
      <c r="R49" s="222"/>
      <c r="S49" s="222"/>
      <c r="T49" s="223">
        <f>K49+K50+K51+K52</f>
        <v>128</v>
      </c>
    </row>
    <row r="50" s="175" customFormat="1" ht="30" customHeight="1" spans="1:20">
      <c r="A50" s="197"/>
      <c r="B50" s="195"/>
      <c r="C50" s="102" t="s">
        <v>175</v>
      </c>
      <c r="D50" s="102">
        <v>32</v>
      </c>
      <c r="E50" s="102" t="s">
        <v>177</v>
      </c>
      <c r="F50" s="102">
        <v>43</v>
      </c>
      <c r="G50" s="102" t="s">
        <v>109</v>
      </c>
      <c r="H50" s="102">
        <v>32</v>
      </c>
      <c r="I50" s="202">
        <v>1</v>
      </c>
      <c r="J50" s="202">
        <v>1</v>
      </c>
      <c r="K50" s="203">
        <f t="shared" si="3"/>
        <v>32</v>
      </c>
      <c r="L50" s="214"/>
      <c r="M50" s="116"/>
      <c r="N50" s="205"/>
      <c r="O50" s="207"/>
      <c r="P50" s="207"/>
      <c r="Q50" s="224"/>
      <c r="R50" s="222"/>
      <c r="S50" s="222"/>
      <c r="T50" s="229"/>
    </row>
    <row r="51" s="175" customFormat="1" ht="30" customHeight="1" spans="1:20">
      <c r="A51" s="197"/>
      <c r="B51" s="195"/>
      <c r="C51" s="102" t="s">
        <v>175</v>
      </c>
      <c r="D51" s="102">
        <v>32</v>
      </c>
      <c r="E51" s="102" t="s">
        <v>178</v>
      </c>
      <c r="F51" s="102">
        <v>41</v>
      </c>
      <c r="G51" s="102" t="s">
        <v>109</v>
      </c>
      <c r="H51" s="102">
        <v>32</v>
      </c>
      <c r="I51" s="202">
        <v>1</v>
      </c>
      <c r="J51" s="202">
        <v>1</v>
      </c>
      <c r="K51" s="203">
        <f t="shared" si="3"/>
        <v>32</v>
      </c>
      <c r="L51" s="214"/>
      <c r="M51" s="116"/>
      <c r="N51" s="205"/>
      <c r="O51" s="207"/>
      <c r="P51" s="207"/>
      <c r="Q51" s="224"/>
      <c r="R51" s="222"/>
      <c r="S51" s="222"/>
      <c r="T51" s="229"/>
    </row>
    <row r="52" s="175" customFormat="1" ht="30" customHeight="1" spans="1:20">
      <c r="A52" s="198"/>
      <c r="B52" s="199"/>
      <c r="C52" s="102" t="s">
        <v>175</v>
      </c>
      <c r="D52" s="102">
        <v>32</v>
      </c>
      <c r="E52" s="102" t="s">
        <v>179</v>
      </c>
      <c r="F52" s="102">
        <v>43</v>
      </c>
      <c r="G52" s="102" t="s">
        <v>109</v>
      </c>
      <c r="H52" s="102">
        <v>32</v>
      </c>
      <c r="I52" s="202">
        <v>1</v>
      </c>
      <c r="J52" s="202">
        <v>1</v>
      </c>
      <c r="K52" s="203">
        <f t="shared" si="3"/>
        <v>32</v>
      </c>
      <c r="L52" s="214"/>
      <c r="M52" s="116"/>
      <c r="N52" s="205"/>
      <c r="O52" s="207"/>
      <c r="P52" s="207"/>
      <c r="Q52" s="224"/>
      <c r="R52" s="222"/>
      <c r="S52" s="222"/>
      <c r="T52" s="231"/>
    </row>
    <row r="53" s="175" customFormat="1" ht="30" customHeight="1" spans="1:20">
      <c r="A53" s="193">
        <v>2019200517</v>
      </c>
      <c r="B53" s="193" t="s">
        <v>45</v>
      </c>
      <c r="C53" s="102" t="s">
        <v>180</v>
      </c>
      <c r="D53" s="102">
        <v>32</v>
      </c>
      <c r="E53" s="102" t="s">
        <v>171</v>
      </c>
      <c r="F53" s="102">
        <v>24</v>
      </c>
      <c r="G53" s="102" t="s">
        <v>109</v>
      </c>
      <c r="H53" s="102">
        <v>32</v>
      </c>
      <c r="I53" s="202">
        <v>1</v>
      </c>
      <c r="J53" s="202">
        <v>1</v>
      </c>
      <c r="K53" s="203">
        <f t="shared" si="3"/>
        <v>32</v>
      </c>
      <c r="L53" s="215"/>
      <c r="M53" s="116"/>
      <c r="N53" s="205"/>
      <c r="O53" s="216"/>
      <c r="P53" s="211"/>
      <c r="Q53" s="224"/>
      <c r="R53" s="222"/>
      <c r="S53" s="222"/>
      <c r="T53" s="223">
        <f>K53+K54+K55+K56+K57</f>
        <v>160</v>
      </c>
    </row>
    <row r="54" s="175" customFormat="1" ht="30" customHeight="1" spans="1:20">
      <c r="A54" s="195"/>
      <c r="B54" s="195"/>
      <c r="C54" s="102" t="s">
        <v>180</v>
      </c>
      <c r="D54" s="102">
        <v>32</v>
      </c>
      <c r="E54" s="102" t="s">
        <v>173</v>
      </c>
      <c r="F54" s="102">
        <v>25</v>
      </c>
      <c r="G54" s="102" t="s">
        <v>109</v>
      </c>
      <c r="H54" s="102">
        <v>32</v>
      </c>
      <c r="I54" s="202">
        <v>1</v>
      </c>
      <c r="J54" s="202">
        <v>1</v>
      </c>
      <c r="K54" s="203">
        <f t="shared" si="3"/>
        <v>32</v>
      </c>
      <c r="L54" s="215"/>
      <c r="M54" s="116"/>
      <c r="N54" s="205"/>
      <c r="O54" s="216"/>
      <c r="P54" s="211"/>
      <c r="Q54" s="224"/>
      <c r="R54" s="222"/>
      <c r="S54" s="222"/>
      <c r="T54" s="229"/>
    </row>
    <row r="55" s="175" customFormat="1" ht="30" customHeight="1" spans="1:20">
      <c r="A55" s="195"/>
      <c r="B55" s="195"/>
      <c r="C55" s="102" t="s">
        <v>180</v>
      </c>
      <c r="D55" s="102">
        <v>32</v>
      </c>
      <c r="E55" s="102" t="s">
        <v>181</v>
      </c>
      <c r="F55" s="102">
        <v>29</v>
      </c>
      <c r="G55" s="102" t="s">
        <v>109</v>
      </c>
      <c r="H55" s="102">
        <v>32</v>
      </c>
      <c r="I55" s="202">
        <v>1</v>
      </c>
      <c r="J55" s="202">
        <v>1</v>
      </c>
      <c r="K55" s="203">
        <f t="shared" si="3"/>
        <v>32</v>
      </c>
      <c r="L55" s="215"/>
      <c r="M55" s="116"/>
      <c r="N55" s="205"/>
      <c r="O55" s="216"/>
      <c r="P55" s="211"/>
      <c r="Q55" s="224"/>
      <c r="R55" s="222"/>
      <c r="S55" s="222"/>
      <c r="T55" s="229"/>
    </row>
    <row r="56" s="175" customFormat="1" ht="30" customHeight="1" spans="1:20">
      <c r="A56" s="195"/>
      <c r="B56" s="195"/>
      <c r="C56" s="102" t="s">
        <v>180</v>
      </c>
      <c r="D56" s="102">
        <v>32</v>
      </c>
      <c r="E56" s="102" t="s">
        <v>174</v>
      </c>
      <c r="F56" s="102">
        <v>30</v>
      </c>
      <c r="G56" s="102" t="s">
        <v>109</v>
      </c>
      <c r="H56" s="102">
        <v>32</v>
      </c>
      <c r="I56" s="202">
        <v>1</v>
      </c>
      <c r="J56" s="202">
        <v>1</v>
      </c>
      <c r="K56" s="203">
        <f t="shared" si="3"/>
        <v>32</v>
      </c>
      <c r="L56" s="215"/>
      <c r="M56" s="116"/>
      <c r="N56" s="205"/>
      <c r="O56" s="216"/>
      <c r="P56" s="211"/>
      <c r="Q56" s="224"/>
      <c r="R56" s="222"/>
      <c r="S56" s="222"/>
      <c r="T56" s="229"/>
    </row>
    <row r="57" s="175" customFormat="1" ht="30" customHeight="1" spans="1:20">
      <c r="A57" s="195"/>
      <c r="B57" s="195"/>
      <c r="C57" s="102" t="s">
        <v>180</v>
      </c>
      <c r="D57" s="102">
        <v>32</v>
      </c>
      <c r="E57" s="102" t="s">
        <v>182</v>
      </c>
      <c r="F57" s="102">
        <v>33</v>
      </c>
      <c r="G57" s="102" t="s">
        <v>109</v>
      </c>
      <c r="H57" s="102">
        <v>32</v>
      </c>
      <c r="I57" s="202">
        <v>1</v>
      </c>
      <c r="J57" s="202">
        <v>1</v>
      </c>
      <c r="K57" s="203">
        <f t="shared" si="3"/>
        <v>32</v>
      </c>
      <c r="L57" s="114"/>
      <c r="M57" s="207"/>
      <c r="N57" s="205"/>
      <c r="O57" s="114"/>
      <c r="P57" s="216"/>
      <c r="Q57" s="224"/>
      <c r="R57" s="222"/>
      <c r="S57" s="225"/>
      <c r="T57" s="229"/>
    </row>
    <row r="58" s="175" customFormat="1" ht="30" customHeight="1" spans="1:20">
      <c r="A58" s="193">
        <v>2019200518</v>
      </c>
      <c r="B58" s="193" t="s">
        <v>47</v>
      </c>
      <c r="C58" s="102" t="s">
        <v>169</v>
      </c>
      <c r="D58" s="102">
        <v>32</v>
      </c>
      <c r="E58" s="102" t="s">
        <v>183</v>
      </c>
      <c r="F58" s="102">
        <v>63</v>
      </c>
      <c r="G58" s="102" t="s">
        <v>109</v>
      </c>
      <c r="H58" s="102">
        <v>32</v>
      </c>
      <c r="I58" s="202">
        <v>1.2</v>
      </c>
      <c r="J58" s="202">
        <v>1</v>
      </c>
      <c r="K58" s="203">
        <f t="shared" si="3"/>
        <v>38.4</v>
      </c>
      <c r="L58" s="114"/>
      <c r="M58" s="207"/>
      <c r="N58" s="205"/>
      <c r="O58" s="114"/>
      <c r="P58" s="216"/>
      <c r="Q58" s="224"/>
      <c r="R58" s="222"/>
      <c r="S58" s="225"/>
      <c r="T58" s="223">
        <f>K58+K59+K60+K61+K62</f>
        <v>182.4</v>
      </c>
    </row>
    <row r="59" s="175" customFormat="1" ht="30" customHeight="1" spans="1:20">
      <c r="A59" s="195"/>
      <c r="B59" s="195"/>
      <c r="C59" s="102" t="s">
        <v>184</v>
      </c>
      <c r="D59" s="102">
        <v>32</v>
      </c>
      <c r="E59" s="102" t="s">
        <v>173</v>
      </c>
      <c r="F59" s="102">
        <v>25</v>
      </c>
      <c r="G59" s="102" t="s">
        <v>109</v>
      </c>
      <c r="H59" s="102">
        <v>32</v>
      </c>
      <c r="I59" s="202">
        <v>1</v>
      </c>
      <c r="J59" s="202">
        <v>1</v>
      </c>
      <c r="K59" s="203">
        <f t="shared" si="3"/>
        <v>32</v>
      </c>
      <c r="L59" s="114"/>
      <c r="M59" s="207"/>
      <c r="N59" s="205"/>
      <c r="O59" s="114"/>
      <c r="P59" s="216"/>
      <c r="Q59" s="224"/>
      <c r="R59" s="222"/>
      <c r="S59" s="225"/>
      <c r="T59" s="229"/>
    </row>
    <row r="60" s="175" customFormat="1" ht="30" customHeight="1" spans="1:20">
      <c r="A60" s="195"/>
      <c r="B60" s="195"/>
      <c r="C60" s="102" t="s">
        <v>184</v>
      </c>
      <c r="D60" s="102">
        <v>32</v>
      </c>
      <c r="E60" s="102" t="s">
        <v>181</v>
      </c>
      <c r="F60" s="102">
        <v>29</v>
      </c>
      <c r="G60" s="102" t="s">
        <v>109</v>
      </c>
      <c r="H60" s="102">
        <v>32</v>
      </c>
      <c r="I60" s="202">
        <v>1</v>
      </c>
      <c r="J60" s="202">
        <v>1</v>
      </c>
      <c r="K60" s="203">
        <f t="shared" si="3"/>
        <v>32</v>
      </c>
      <c r="L60" s="114"/>
      <c r="M60" s="207"/>
      <c r="N60" s="205"/>
      <c r="O60" s="114"/>
      <c r="P60" s="216"/>
      <c r="Q60" s="224"/>
      <c r="R60" s="222"/>
      <c r="S60" s="225"/>
      <c r="T60" s="229"/>
    </row>
    <row r="61" s="175" customFormat="1" ht="30" customHeight="1" spans="1:20">
      <c r="A61" s="195"/>
      <c r="B61" s="195"/>
      <c r="C61" s="102" t="s">
        <v>184</v>
      </c>
      <c r="D61" s="102">
        <v>32</v>
      </c>
      <c r="E61" s="102" t="s">
        <v>174</v>
      </c>
      <c r="F61" s="102">
        <v>30</v>
      </c>
      <c r="G61" s="102" t="s">
        <v>109</v>
      </c>
      <c r="H61" s="102">
        <v>32</v>
      </c>
      <c r="I61" s="202">
        <v>1</v>
      </c>
      <c r="J61" s="202">
        <v>1</v>
      </c>
      <c r="K61" s="203">
        <f t="shared" si="3"/>
        <v>32</v>
      </c>
      <c r="L61" s="114"/>
      <c r="M61" s="207"/>
      <c r="N61" s="205"/>
      <c r="O61" s="114"/>
      <c r="P61" s="216"/>
      <c r="Q61" s="224"/>
      <c r="R61" s="222"/>
      <c r="S61" s="225"/>
      <c r="T61" s="229"/>
    </row>
    <row r="62" s="175" customFormat="1" ht="30" customHeight="1" spans="1:20">
      <c r="A62" s="195"/>
      <c r="B62" s="195"/>
      <c r="C62" s="102" t="s">
        <v>172</v>
      </c>
      <c r="D62" s="102">
        <v>48</v>
      </c>
      <c r="E62" s="102" t="s">
        <v>181</v>
      </c>
      <c r="F62" s="102">
        <v>29</v>
      </c>
      <c r="G62" s="102" t="s">
        <v>117</v>
      </c>
      <c r="H62" s="102">
        <v>48</v>
      </c>
      <c r="I62" s="202">
        <v>1</v>
      </c>
      <c r="J62" s="202">
        <v>1</v>
      </c>
      <c r="K62" s="203">
        <f t="shared" si="3"/>
        <v>48</v>
      </c>
      <c r="L62" s="114"/>
      <c r="M62" s="207"/>
      <c r="N62" s="205"/>
      <c r="O62" s="114"/>
      <c r="P62" s="216"/>
      <c r="Q62" s="224"/>
      <c r="R62" s="222"/>
      <c r="S62" s="225"/>
      <c r="T62" s="229"/>
    </row>
    <row r="63" s="175" customFormat="1" ht="30" customHeight="1" spans="1:20">
      <c r="A63" s="193">
        <v>2019200498</v>
      </c>
      <c r="B63" s="193" t="s">
        <v>48</v>
      </c>
      <c r="C63" s="102" t="s">
        <v>185</v>
      </c>
      <c r="D63" s="102">
        <v>32</v>
      </c>
      <c r="E63" s="102" t="s">
        <v>171</v>
      </c>
      <c r="F63" s="102">
        <v>24</v>
      </c>
      <c r="G63" s="102" t="s">
        <v>109</v>
      </c>
      <c r="H63" s="102">
        <v>32</v>
      </c>
      <c r="I63" s="202">
        <v>1</v>
      </c>
      <c r="J63" s="202">
        <v>1</v>
      </c>
      <c r="K63" s="203">
        <f t="shared" si="3"/>
        <v>32</v>
      </c>
      <c r="L63" s="114"/>
      <c r="M63" s="207"/>
      <c r="N63" s="205"/>
      <c r="O63" s="114"/>
      <c r="P63" s="216"/>
      <c r="Q63" s="224"/>
      <c r="R63" s="222"/>
      <c r="S63" s="225"/>
      <c r="T63" s="223">
        <f>K63+K64+K65</f>
        <v>96</v>
      </c>
    </row>
    <row r="64" s="175" customFormat="1" ht="30" customHeight="1" spans="1:20">
      <c r="A64" s="195"/>
      <c r="B64" s="195"/>
      <c r="C64" s="102" t="s">
        <v>185</v>
      </c>
      <c r="D64" s="102">
        <v>32</v>
      </c>
      <c r="E64" s="102" t="s">
        <v>181</v>
      </c>
      <c r="F64" s="102">
        <v>29</v>
      </c>
      <c r="G64" s="102" t="s">
        <v>109</v>
      </c>
      <c r="H64" s="102">
        <v>32</v>
      </c>
      <c r="I64" s="208">
        <v>1</v>
      </c>
      <c r="J64" s="208">
        <v>1</v>
      </c>
      <c r="K64" s="203">
        <f t="shared" si="3"/>
        <v>32</v>
      </c>
      <c r="L64" s="114"/>
      <c r="M64" s="207"/>
      <c r="N64" s="205"/>
      <c r="O64" s="114"/>
      <c r="P64" s="216"/>
      <c r="Q64" s="224"/>
      <c r="R64" s="222"/>
      <c r="S64" s="225"/>
      <c r="T64" s="229"/>
    </row>
    <row r="65" s="175" customFormat="1" ht="30" customHeight="1" spans="1:20">
      <c r="A65" s="199"/>
      <c r="B65" s="199"/>
      <c r="C65" s="102" t="s">
        <v>185</v>
      </c>
      <c r="D65" s="102">
        <v>32</v>
      </c>
      <c r="E65" s="102" t="s">
        <v>174</v>
      </c>
      <c r="F65" s="102">
        <v>30</v>
      </c>
      <c r="G65" s="102" t="s">
        <v>109</v>
      </c>
      <c r="H65" s="102">
        <v>32</v>
      </c>
      <c r="I65" s="202">
        <v>1</v>
      </c>
      <c r="J65" s="202">
        <v>1</v>
      </c>
      <c r="K65" s="203">
        <f t="shared" si="3"/>
        <v>32</v>
      </c>
      <c r="L65" s="114"/>
      <c r="M65" s="207"/>
      <c r="N65" s="205"/>
      <c r="O65" s="114"/>
      <c r="P65" s="216"/>
      <c r="Q65" s="224"/>
      <c r="R65" s="222"/>
      <c r="S65" s="225"/>
      <c r="T65" s="231"/>
    </row>
    <row r="66" s="175" customFormat="1" ht="30" customHeight="1" spans="1:20">
      <c r="A66" s="193">
        <v>2020200551</v>
      </c>
      <c r="B66" s="193" t="s">
        <v>49</v>
      </c>
      <c r="C66" s="102" t="s">
        <v>186</v>
      </c>
      <c r="D66" s="102">
        <v>48</v>
      </c>
      <c r="E66" s="102" t="s">
        <v>187</v>
      </c>
      <c r="F66" s="102">
        <v>49</v>
      </c>
      <c r="G66" s="102" t="s">
        <v>117</v>
      </c>
      <c r="H66" s="102">
        <v>48</v>
      </c>
      <c r="I66" s="202">
        <v>1.04</v>
      </c>
      <c r="J66" s="202">
        <v>1</v>
      </c>
      <c r="K66" s="203">
        <f t="shared" si="3"/>
        <v>49.92</v>
      </c>
      <c r="L66" s="114"/>
      <c r="M66" s="207"/>
      <c r="N66" s="205"/>
      <c r="O66" s="114"/>
      <c r="P66" s="243"/>
      <c r="Q66" s="224"/>
      <c r="R66" s="222"/>
      <c r="S66" s="225"/>
      <c r="T66" s="223">
        <f>K66+K67+K68+K69</f>
        <v>171.04</v>
      </c>
    </row>
    <row r="67" s="175" customFormat="1" ht="30" customHeight="1" spans="1:20">
      <c r="A67" s="195"/>
      <c r="B67" s="195"/>
      <c r="C67" s="102" t="s">
        <v>186</v>
      </c>
      <c r="D67" s="102">
        <v>48</v>
      </c>
      <c r="E67" s="102" t="s">
        <v>188</v>
      </c>
      <c r="F67" s="102">
        <v>62</v>
      </c>
      <c r="G67" s="102" t="s">
        <v>117</v>
      </c>
      <c r="H67" s="102">
        <v>48</v>
      </c>
      <c r="I67" s="202">
        <v>1.19</v>
      </c>
      <c r="J67" s="208">
        <v>1</v>
      </c>
      <c r="K67" s="203">
        <f t="shared" si="3"/>
        <v>57.12</v>
      </c>
      <c r="L67" s="114"/>
      <c r="M67" s="207"/>
      <c r="N67" s="205"/>
      <c r="O67" s="114"/>
      <c r="P67" s="243"/>
      <c r="Q67" s="224"/>
      <c r="R67" s="222"/>
      <c r="S67" s="225"/>
      <c r="T67" s="229"/>
    </row>
    <row r="68" s="175" customFormat="1" ht="30" customHeight="1" spans="1:20">
      <c r="A68" s="195"/>
      <c r="B68" s="195"/>
      <c r="C68" s="102" t="s">
        <v>189</v>
      </c>
      <c r="D68" s="102">
        <v>32</v>
      </c>
      <c r="E68" s="102" t="s">
        <v>171</v>
      </c>
      <c r="F68" s="102">
        <v>24</v>
      </c>
      <c r="G68" s="102" t="s">
        <v>109</v>
      </c>
      <c r="H68" s="102">
        <v>32</v>
      </c>
      <c r="I68" s="202">
        <v>1</v>
      </c>
      <c r="J68" s="202">
        <v>1</v>
      </c>
      <c r="K68" s="203">
        <f t="shared" si="3"/>
        <v>32</v>
      </c>
      <c r="L68" s="114"/>
      <c r="M68" s="207"/>
      <c r="N68" s="205"/>
      <c r="O68" s="114"/>
      <c r="P68" s="243"/>
      <c r="Q68" s="224"/>
      <c r="R68" s="222"/>
      <c r="S68" s="225"/>
      <c r="T68" s="229"/>
    </row>
    <row r="69" s="175" customFormat="1" ht="30" customHeight="1" spans="1:20">
      <c r="A69" s="195"/>
      <c r="B69" s="195"/>
      <c r="C69" s="102" t="s">
        <v>189</v>
      </c>
      <c r="D69" s="102">
        <v>32</v>
      </c>
      <c r="E69" s="102" t="s">
        <v>182</v>
      </c>
      <c r="F69" s="102">
        <v>33</v>
      </c>
      <c r="G69" s="102" t="s">
        <v>109</v>
      </c>
      <c r="H69" s="102">
        <v>32</v>
      </c>
      <c r="I69" s="202">
        <v>1</v>
      </c>
      <c r="J69" s="208">
        <v>1</v>
      </c>
      <c r="K69" s="203">
        <f t="shared" si="3"/>
        <v>32</v>
      </c>
      <c r="L69" s="114"/>
      <c r="M69" s="207"/>
      <c r="N69" s="205"/>
      <c r="O69" s="114"/>
      <c r="P69" s="243"/>
      <c r="Q69" s="224"/>
      <c r="R69" s="222"/>
      <c r="S69" s="225"/>
      <c r="T69" s="229"/>
    </row>
    <row r="70" s="175" customFormat="1" ht="30" customHeight="1" spans="1:20">
      <c r="A70" s="193">
        <v>2020200552</v>
      </c>
      <c r="B70" s="193" t="s">
        <v>50</v>
      </c>
      <c r="C70" s="102" t="s">
        <v>184</v>
      </c>
      <c r="D70" s="102">
        <v>32</v>
      </c>
      <c r="E70" s="102" t="s">
        <v>182</v>
      </c>
      <c r="F70" s="102">
        <v>33</v>
      </c>
      <c r="G70" s="102" t="s">
        <v>109</v>
      </c>
      <c r="H70" s="102">
        <v>32</v>
      </c>
      <c r="I70" s="208">
        <v>1</v>
      </c>
      <c r="J70" s="202">
        <v>1</v>
      </c>
      <c r="K70" s="203">
        <f t="shared" si="3"/>
        <v>32</v>
      </c>
      <c r="L70" s="114"/>
      <c r="M70" s="207"/>
      <c r="N70" s="205"/>
      <c r="O70" s="114"/>
      <c r="P70" s="243"/>
      <c r="Q70" s="224"/>
      <c r="R70" s="222"/>
      <c r="S70" s="225"/>
      <c r="T70" s="223">
        <f>K70+K71+K72+K73+K74</f>
        <v>224</v>
      </c>
    </row>
    <row r="71" s="175" customFormat="1" ht="30" customHeight="1" spans="1:20">
      <c r="A71" s="195"/>
      <c r="B71" s="195"/>
      <c r="C71" s="102" t="s">
        <v>172</v>
      </c>
      <c r="D71" s="102">
        <v>48</v>
      </c>
      <c r="E71" s="102" t="s">
        <v>171</v>
      </c>
      <c r="F71" s="102">
        <v>24</v>
      </c>
      <c r="G71" s="102" t="s">
        <v>117</v>
      </c>
      <c r="H71" s="102">
        <v>48</v>
      </c>
      <c r="I71" s="208">
        <v>1</v>
      </c>
      <c r="J71" s="202">
        <v>1</v>
      </c>
      <c r="K71" s="203">
        <f t="shared" si="3"/>
        <v>48</v>
      </c>
      <c r="L71" s="114"/>
      <c r="M71" s="207"/>
      <c r="N71" s="205"/>
      <c r="O71" s="114"/>
      <c r="P71" s="243"/>
      <c r="Q71" s="224"/>
      <c r="R71" s="222"/>
      <c r="S71" s="225"/>
      <c r="T71" s="229"/>
    </row>
    <row r="72" s="175" customFormat="1" ht="30" customHeight="1" spans="1:20">
      <c r="A72" s="195"/>
      <c r="B72" s="195"/>
      <c r="C72" s="102" t="s">
        <v>190</v>
      </c>
      <c r="D72" s="102">
        <v>48</v>
      </c>
      <c r="E72" s="102" t="s">
        <v>171</v>
      </c>
      <c r="F72" s="102">
        <v>24</v>
      </c>
      <c r="G72" s="102" t="s">
        <v>117</v>
      </c>
      <c r="H72" s="102">
        <v>48</v>
      </c>
      <c r="I72" s="208">
        <v>1</v>
      </c>
      <c r="J72" s="202">
        <v>1</v>
      </c>
      <c r="K72" s="203">
        <f t="shared" si="3"/>
        <v>48</v>
      </c>
      <c r="L72" s="114"/>
      <c r="M72" s="207"/>
      <c r="N72" s="205"/>
      <c r="O72" s="114"/>
      <c r="P72" s="243"/>
      <c r="Q72" s="224"/>
      <c r="R72" s="222"/>
      <c r="S72" s="225"/>
      <c r="T72" s="229"/>
    </row>
    <row r="73" s="175" customFormat="1" ht="30" customHeight="1" spans="1:20">
      <c r="A73" s="195"/>
      <c r="B73" s="195"/>
      <c r="C73" s="102" t="s">
        <v>190</v>
      </c>
      <c r="D73" s="102">
        <v>48</v>
      </c>
      <c r="E73" s="102" t="s">
        <v>173</v>
      </c>
      <c r="F73" s="102">
        <v>25</v>
      </c>
      <c r="G73" s="102" t="s">
        <v>117</v>
      </c>
      <c r="H73" s="102">
        <v>48</v>
      </c>
      <c r="I73" s="208">
        <v>1</v>
      </c>
      <c r="J73" s="202">
        <v>1</v>
      </c>
      <c r="K73" s="203">
        <f t="shared" si="3"/>
        <v>48</v>
      </c>
      <c r="L73" s="114"/>
      <c r="M73" s="207"/>
      <c r="N73" s="205"/>
      <c r="O73" s="114"/>
      <c r="P73" s="243"/>
      <c r="Q73" s="224"/>
      <c r="R73" s="222"/>
      <c r="S73" s="225"/>
      <c r="T73" s="229"/>
    </row>
    <row r="74" s="175" customFormat="1" ht="30" customHeight="1" spans="1:20">
      <c r="A74" s="195"/>
      <c r="B74" s="195"/>
      <c r="C74" s="102" t="s">
        <v>190</v>
      </c>
      <c r="D74" s="102">
        <v>48</v>
      </c>
      <c r="E74" s="102" t="s">
        <v>181</v>
      </c>
      <c r="F74" s="102">
        <v>29</v>
      </c>
      <c r="G74" s="102" t="s">
        <v>117</v>
      </c>
      <c r="H74" s="102">
        <v>48</v>
      </c>
      <c r="I74" s="202">
        <v>1</v>
      </c>
      <c r="J74" s="202">
        <v>1</v>
      </c>
      <c r="K74" s="203">
        <f t="shared" si="3"/>
        <v>48</v>
      </c>
      <c r="L74" s="114"/>
      <c r="M74" s="207"/>
      <c r="N74" s="205"/>
      <c r="O74" s="114"/>
      <c r="P74" s="243"/>
      <c r="Q74" s="224"/>
      <c r="R74" s="222"/>
      <c r="S74" s="225"/>
      <c r="T74" s="229"/>
    </row>
    <row r="75" s="175" customFormat="1" ht="30" customHeight="1" spans="1:20">
      <c r="A75" s="193">
        <v>2021200595</v>
      </c>
      <c r="B75" s="193" t="s">
        <v>51</v>
      </c>
      <c r="C75" s="102" t="s">
        <v>191</v>
      </c>
      <c r="D75" s="102">
        <v>48</v>
      </c>
      <c r="E75" s="102" t="s">
        <v>176</v>
      </c>
      <c r="F75" s="102">
        <v>28</v>
      </c>
      <c r="G75" s="102" t="s">
        <v>117</v>
      </c>
      <c r="H75" s="102">
        <v>48</v>
      </c>
      <c r="I75" s="208">
        <v>1</v>
      </c>
      <c r="J75" s="202">
        <v>1</v>
      </c>
      <c r="K75" s="203">
        <f t="shared" si="3"/>
        <v>48</v>
      </c>
      <c r="L75" s="215"/>
      <c r="M75" s="116"/>
      <c r="N75" s="244"/>
      <c r="O75" s="106"/>
      <c r="P75" s="116"/>
      <c r="Q75" s="116"/>
      <c r="R75" s="222"/>
      <c r="S75" s="222"/>
      <c r="T75" s="223">
        <f>K75+K76+K77+K78</f>
        <v>192</v>
      </c>
    </row>
    <row r="76" s="175" customFormat="1" ht="30" customHeight="1" spans="1:20">
      <c r="A76" s="195"/>
      <c r="B76" s="195"/>
      <c r="C76" s="102" t="s">
        <v>191</v>
      </c>
      <c r="D76" s="102">
        <v>48</v>
      </c>
      <c r="E76" s="102" t="s">
        <v>177</v>
      </c>
      <c r="F76" s="102">
        <v>43</v>
      </c>
      <c r="G76" s="102" t="s">
        <v>117</v>
      </c>
      <c r="H76" s="102">
        <v>48</v>
      </c>
      <c r="I76" s="208">
        <v>1</v>
      </c>
      <c r="J76" s="202">
        <v>1</v>
      </c>
      <c r="K76" s="203">
        <f t="shared" si="3"/>
        <v>48</v>
      </c>
      <c r="L76" s="215"/>
      <c r="M76" s="116"/>
      <c r="N76" s="244"/>
      <c r="O76" s="106"/>
      <c r="P76" s="116"/>
      <c r="Q76" s="116"/>
      <c r="R76" s="222"/>
      <c r="S76" s="222"/>
      <c r="T76" s="229"/>
    </row>
    <row r="77" s="175" customFormat="1" ht="30" customHeight="1" spans="1:20">
      <c r="A77" s="195"/>
      <c r="B77" s="195"/>
      <c r="C77" s="102" t="s">
        <v>191</v>
      </c>
      <c r="D77" s="102">
        <v>48</v>
      </c>
      <c r="E77" s="102" t="s">
        <v>178</v>
      </c>
      <c r="F77" s="102">
        <v>41</v>
      </c>
      <c r="G77" s="102" t="s">
        <v>117</v>
      </c>
      <c r="H77" s="102">
        <v>48</v>
      </c>
      <c r="I77" s="208">
        <v>1</v>
      </c>
      <c r="J77" s="202">
        <v>1</v>
      </c>
      <c r="K77" s="203">
        <f t="shared" si="3"/>
        <v>48</v>
      </c>
      <c r="L77" s="215"/>
      <c r="M77" s="116"/>
      <c r="N77" s="244"/>
      <c r="O77" s="106"/>
      <c r="P77" s="116"/>
      <c r="Q77" s="116"/>
      <c r="R77" s="222"/>
      <c r="S77" s="222"/>
      <c r="T77" s="229"/>
    </row>
    <row r="78" s="175" customFormat="1" ht="30" customHeight="1" spans="1:20">
      <c r="A78" s="195"/>
      <c r="B78" s="195"/>
      <c r="C78" s="102" t="s">
        <v>191</v>
      </c>
      <c r="D78" s="102">
        <v>48</v>
      </c>
      <c r="E78" s="102" t="s">
        <v>179</v>
      </c>
      <c r="F78" s="102">
        <v>43</v>
      </c>
      <c r="G78" s="102" t="s">
        <v>117</v>
      </c>
      <c r="H78" s="102">
        <v>48</v>
      </c>
      <c r="I78" s="202">
        <v>1</v>
      </c>
      <c r="J78" s="202">
        <v>1</v>
      </c>
      <c r="K78" s="203">
        <f t="shared" si="3"/>
        <v>48</v>
      </c>
      <c r="L78" s="215"/>
      <c r="M78" s="116"/>
      <c r="N78" s="244"/>
      <c r="O78" s="106"/>
      <c r="P78" s="116"/>
      <c r="Q78" s="116"/>
      <c r="R78" s="222"/>
      <c r="S78" s="222"/>
      <c r="T78" s="229"/>
    </row>
    <row r="79" s="175" customFormat="1" ht="30" customHeight="1" spans="1:20">
      <c r="A79" s="193">
        <v>2021200596</v>
      </c>
      <c r="B79" s="193" t="s">
        <v>53</v>
      </c>
      <c r="C79" s="102" t="s">
        <v>184</v>
      </c>
      <c r="D79" s="102">
        <v>32</v>
      </c>
      <c r="E79" s="102" t="s">
        <v>171</v>
      </c>
      <c r="F79" s="102">
        <v>24</v>
      </c>
      <c r="G79" s="102" t="s">
        <v>109</v>
      </c>
      <c r="H79" s="102">
        <v>32</v>
      </c>
      <c r="I79" s="202">
        <v>1</v>
      </c>
      <c r="J79" s="202">
        <v>1</v>
      </c>
      <c r="K79" s="203">
        <f t="shared" si="3"/>
        <v>32</v>
      </c>
      <c r="L79" s="215"/>
      <c r="M79" s="116"/>
      <c r="N79" s="244"/>
      <c r="O79" s="106"/>
      <c r="P79" s="116"/>
      <c r="Q79" s="116"/>
      <c r="R79" s="222"/>
      <c r="S79" s="222"/>
      <c r="T79" s="223">
        <f>K79+K80+K81</f>
        <v>128</v>
      </c>
    </row>
    <row r="80" s="175" customFormat="1" ht="30" customHeight="1" spans="1:20">
      <c r="A80" s="195"/>
      <c r="B80" s="195"/>
      <c r="C80" s="102" t="s">
        <v>190</v>
      </c>
      <c r="D80" s="102">
        <v>48</v>
      </c>
      <c r="E80" s="102" t="s">
        <v>174</v>
      </c>
      <c r="F80" s="102">
        <v>30</v>
      </c>
      <c r="G80" s="102" t="s">
        <v>117</v>
      </c>
      <c r="H80" s="102">
        <v>48</v>
      </c>
      <c r="I80" s="202">
        <v>1</v>
      </c>
      <c r="J80" s="202">
        <v>1</v>
      </c>
      <c r="K80" s="203">
        <f t="shared" si="3"/>
        <v>48</v>
      </c>
      <c r="L80" s="215"/>
      <c r="M80" s="116"/>
      <c r="N80" s="244"/>
      <c r="O80" s="106"/>
      <c r="P80" s="116"/>
      <c r="Q80" s="116"/>
      <c r="R80" s="222"/>
      <c r="S80" s="222"/>
      <c r="T80" s="229"/>
    </row>
    <row r="81" s="175" customFormat="1" ht="30" customHeight="1" spans="1:20">
      <c r="A81" s="195"/>
      <c r="B81" s="195"/>
      <c r="C81" s="102" t="s">
        <v>190</v>
      </c>
      <c r="D81" s="102">
        <v>48</v>
      </c>
      <c r="E81" s="102" t="s">
        <v>182</v>
      </c>
      <c r="F81" s="102">
        <v>33</v>
      </c>
      <c r="G81" s="102" t="s">
        <v>117</v>
      </c>
      <c r="H81" s="102">
        <v>48</v>
      </c>
      <c r="I81" s="202">
        <v>1</v>
      </c>
      <c r="J81" s="202">
        <v>1</v>
      </c>
      <c r="K81" s="203">
        <f t="shared" si="3"/>
        <v>48</v>
      </c>
      <c r="L81" s="215"/>
      <c r="M81" s="116"/>
      <c r="N81" s="244"/>
      <c r="O81" s="106"/>
      <c r="P81" s="116"/>
      <c r="Q81" s="116"/>
      <c r="R81" s="222"/>
      <c r="S81" s="222"/>
      <c r="T81" s="229"/>
    </row>
    <row r="82" s="175" customFormat="1" ht="37" customHeight="1" spans="1:20">
      <c r="A82" s="193">
        <v>2021200597</v>
      </c>
      <c r="B82" s="193" t="s">
        <v>54</v>
      </c>
      <c r="C82" s="102" t="s">
        <v>192</v>
      </c>
      <c r="D82" s="102">
        <v>48</v>
      </c>
      <c r="E82" s="102" t="s">
        <v>127</v>
      </c>
      <c r="F82" s="102">
        <v>39</v>
      </c>
      <c r="G82" s="102" t="s">
        <v>117</v>
      </c>
      <c r="H82" s="102">
        <v>48</v>
      </c>
      <c r="I82" s="245">
        <v>1</v>
      </c>
      <c r="J82" s="212">
        <v>1</v>
      </c>
      <c r="K82" s="203">
        <f t="shared" si="3"/>
        <v>48</v>
      </c>
      <c r="L82" s="102" t="s">
        <v>193</v>
      </c>
      <c r="M82" s="114">
        <v>1</v>
      </c>
      <c r="N82" s="205" t="s">
        <v>119</v>
      </c>
      <c r="O82" s="102" t="s">
        <v>159</v>
      </c>
      <c r="P82" s="102">
        <v>34</v>
      </c>
      <c r="Q82" s="114">
        <v>1</v>
      </c>
      <c r="R82" s="222">
        <v>24</v>
      </c>
      <c r="S82" s="222">
        <v>24</v>
      </c>
      <c r="T82" s="223">
        <f>S82+S83+K82+K83+K84+K85</f>
        <v>281.76</v>
      </c>
    </row>
    <row r="83" s="175" customFormat="1" ht="22" customHeight="1" spans="1:20">
      <c r="A83" s="195"/>
      <c r="B83" s="195"/>
      <c r="C83" s="102" t="s">
        <v>192</v>
      </c>
      <c r="D83" s="102">
        <v>48</v>
      </c>
      <c r="E83" s="102" t="s">
        <v>194</v>
      </c>
      <c r="F83" s="102">
        <v>35</v>
      </c>
      <c r="G83" s="102" t="s">
        <v>139</v>
      </c>
      <c r="H83" s="102">
        <v>48</v>
      </c>
      <c r="I83" s="208">
        <v>1</v>
      </c>
      <c r="J83" s="202">
        <v>1</v>
      </c>
      <c r="K83" s="203">
        <f t="shared" si="3"/>
        <v>48</v>
      </c>
      <c r="L83" s="102" t="s">
        <v>195</v>
      </c>
      <c r="M83" s="114">
        <v>1</v>
      </c>
      <c r="N83" s="205" t="s">
        <v>119</v>
      </c>
      <c r="O83" s="102" t="s">
        <v>128</v>
      </c>
      <c r="P83" s="102">
        <v>36</v>
      </c>
      <c r="Q83" s="114">
        <v>1</v>
      </c>
      <c r="R83" s="222">
        <v>24</v>
      </c>
      <c r="S83" s="222">
        <v>24</v>
      </c>
      <c r="T83" s="229"/>
    </row>
    <row r="84" s="175" customFormat="1" ht="24" customHeight="1" spans="1:20">
      <c r="A84" s="195"/>
      <c r="B84" s="195"/>
      <c r="C84" s="102" t="s">
        <v>192</v>
      </c>
      <c r="D84" s="102">
        <v>64</v>
      </c>
      <c r="E84" s="102" t="s">
        <v>151</v>
      </c>
      <c r="F84" s="102">
        <v>66</v>
      </c>
      <c r="G84" s="102" t="s">
        <v>112</v>
      </c>
      <c r="H84" s="102">
        <v>64</v>
      </c>
      <c r="I84" s="208">
        <v>1.23</v>
      </c>
      <c r="J84" s="202">
        <v>1</v>
      </c>
      <c r="K84" s="203">
        <f t="shared" si="3"/>
        <v>78.72</v>
      </c>
      <c r="L84" s="102"/>
      <c r="M84" s="114"/>
      <c r="N84" s="102"/>
      <c r="O84" s="102"/>
      <c r="P84" s="102"/>
      <c r="Q84" s="102"/>
      <c r="R84" s="230"/>
      <c r="S84" s="222"/>
      <c r="T84" s="229"/>
    </row>
    <row r="85" s="175" customFormat="1" ht="22" customHeight="1" spans="1:20">
      <c r="A85" s="195"/>
      <c r="B85" s="195"/>
      <c r="C85" s="102" t="s">
        <v>196</v>
      </c>
      <c r="D85" s="102">
        <v>48</v>
      </c>
      <c r="E85" s="102" t="s">
        <v>151</v>
      </c>
      <c r="F85" s="102">
        <v>66</v>
      </c>
      <c r="G85" s="102" t="s">
        <v>139</v>
      </c>
      <c r="H85" s="102">
        <v>48</v>
      </c>
      <c r="I85" s="208">
        <v>1.23</v>
      </c>
      <c r="J85" s="202">
        <v>1</v>
      </c>
      <c r="K85" s="203">
        <f t="shared" si="3"/>
        <v>59.04</v>
      </c>
      <c r="L85" s="102"/>
      <c r="M85" s="114"/>
      <c r="N85" s="102"/>
      <c r="O85" s="102"/>
      <c r="P85" s="102"/>
      <c r="Q85" s="102"/>
      <c r="R85" s="230"/>
      <c r="S85" s="222"/>
      <c r="T85" s="229"/>
    </row>
    <row r="86" ht="30" customHeight="1" spans="1:20">
      <c r="A86" s="232">
        <v>2022200653</v>
      </c>
      <c r="B86" s="232" t="s">
        <v>55</v>
      </c>
      <c r="C86" s="102" t="s">
        <v>197</v>
      </c>
      <c r="D86" s="102">
        <v>16</v>
      </c>
      <c r="E86" s="102" t="s">
        <v>176</v>
      </c>
      <c r="F86" s="102">
        <v>28</v>
      </c>
      <c r="G86" s="102" t="s">
        <v>198</v>
      </c>
      <c r="H86" s="102">
        <v>16</v>
      </c>
      <c r="I86" s="208">
        <v>1</v>
      </c>
      <c r="J86" s="208">
        <v>1</v>
      </c>
      <c r="K86" s="203">
        <f t="shared" si="3"/>
        <v>16</v>
      </c>
      <c r="L86" s="114"/>
      <c r="M86" s="114"/>
      <c r="N86" s="114"/>
      <c r="O86" s="114"/>
      <c r="P86" s="114"/>
      <c r="Q86" s="114"/>
      <c r="R86" s="114"/>
      <c r="S86" s="114"/>
      <c r="T86" s="249">
        <f>K86+K87+K88+K89+K90+K91+K92+K93+K94</f>
        <v>144</v>
      </c>
    </row>
    <row r="87" ht="30" customHeight="1" spans="1:20">
      <c r="A87" s="233"/>
      <c r="B87" s="233"/>
      <c r="C87" s="102" t="s">
        <v>197</v>
      </c>
      <c r="D87" s="102">
        <v>16</v>
      </c>
      <c r="E87" s="102" t="s">
        <v>177</v>
      </c>
      <c r="F87" s="102">
        <v>43</v>
      </c>
      <c r="G87" s="102" t="s">
        <v>198</v>
      </c>
      <c r="H87" s="102">
        <v>16</v>
      </c>
      <c r="I87" s="208">
        <v>1</v>
      </c>
      <c r="J87" s="208">
        <v>1</v>
      </c>
      <c r="K87" s="203">
        <f t="shared" si="3"/>
        <v>16</v>
      </c>
      <c r="L87" s="114"/>
      <c r="M87" s="114"/>
      <c r="N87" s="114"/>
      <c r="O87" s="114"/>
      <c r="P87" s="114"/>
      <c r="Q87" s="114"/>
      <c r="R87" s="114"/>
      <c r="S87" s="114"/>
      <c r="T87" s="189"/>
    </row>
    <row r="88" ht="30" customHeight="1" spans="1:20">
      <c r="A88" s="233"/>
      <c r="B88" s="233"/>
      <c r="C88" s="102" t="s">
        <v>197</v>
      </c>
      <c r="D88" s="102">
        <v>16</v>
      </c>
      <c r="E88" s="102" t="s">
        <v>178</v>
      </c>
      <c r="F88" s="102">
        <v>41</v>
      </c>
      <c r="G88" s="102" t="s">
        <v>198</v>
      </c>
      <c r="H88" s="102">
        <v>16</v>
      </c>
      <c r="I88" s="208">
        <v>1</v>
      </c>
      <c r="J88" s="208">
        <v>1</v>
      </c>
      <c r="K88" s="203">
        <f t="shared" ref="K88:K110" si="4">J88*I88*H88</f>
        <v>16</v>
      </c>
      <c r="L88" s="114"/>
      <c r="M88" s="114"/>
      <c r="N88" s="114"/>
      <c r="O88" s="114"/>
      <c r="P88" s="114"/>
      <c r="Q88" s="114"/>
      <c r="R88" s="114"/>
      <c r="S88" s="114"/>
      <c r="T88" s="189"/>
    </row>
    <row r="89" ht="30" customHeight="1" spans="1:20">
      <c r="A89" s="233"/>
      <c r="B89" s="233"/>
      <c r="C89" s="102" t="s">
        <v>197</v>
      </c>
      <c r="D89" s="102">
        <v>16</v>
      </c>
      <c r="E89" s="102" t="s">
        <v>179</v>
      </c>
      <c r="F89" s="102">
        <v>43</v>
      </c>
      <c r="G89" s="102" t="s">
        <v>198</v>
      </c>
      <c r="H89" s="102">
        <v>16</v>
      </c>
      <c r="I89" s="208">
        <v>1</v>
      </c>
      <c r="J89" s="208">
        <v>1</v>
      </c>
      <c r="K89" s="203">
        <f t="shared" si="4"/>
        <v>16</v>
      </c>
      <c r="L89" s="114"/>
      <c r="M89" s="114"/>
      <c r="N89" s="114"/>
      <c r="O89" s="114"/>
      <c r="P89" s="114"/>
      <c r="Q89" s="114"/>
      <c r="R89" s="114"/>
      <c r="S89" s="114"/>
      <c r="T89" s="189"/>
    </row>
    <row r="90" ht="30" customHeight="1" spans="1:20">
      <c r="A90" s="233"/>
      <c r="B90" s="233"/>
      <c r="C90" s="102" t="s">
        <v>199</v>
      </c>
      <c r="D90" s="102">
        <v>16</v>
      </c>
      <c r="E90" s="102" t="s">
        <v>171</v>
      </c>
      <c r="F90" s="102">
        <v>24</v>
      </c>
      <c r="G90" s="102" t="s">
        <v>198</v>
      </c>
      <c r="H90" s="102">
        <v>16</v>
      </c>
      <c r="I90" s="208">
        <v>1</v>
      </c>
      <c r="J90" s="208">
        <v>1</v>
      </c>
      <c r="K90" s="203">
        <f t="shared" si="4"/>
        <v>16</v>
      </c>
      <c r="L90" s="114"/>
      <c r="M90" s="114"/>
      <c r="N90" s="114"/>
      <c r="O90" s="114"/>
      <c r="P90" s="114"/>
      <c r="Q90" s="114"/>
      <c r="R90" s="114"/>
      <c r="S90" s="114"/>
      <c r="T90" s="189"/>
    </row>
    <row r="91" ht="30" customHeight="1" spans="1:20">
      <c r="A91" s="233"/>
      <c r="B91" s="233"/>
      <c r="C91" s="102" t="s">
        <v>199</v>
      </c>
      <c r="D91" s="102">
        <v>16</v>
      </c>
      <c r="E91" s="102" t="s">
        <v>173</v>
      </c>
      <c r="F91" s="102">
        <v>25</v>
      </c>
      <c r="G91" s="102" t="s">
        <v>198</v>
      </c>
      <c r="H91" s="102">
        <v>16</v>
      </c>
      <c r="I91" s="208">
        <v>1</v>
      </c>
      <c r="J91" s="208">
        <v>1</v>
      </c>
      <c r="K91" s="203">
        <f t="shared" si="4"/>
        <v>16</v>
      </c>
      <c r="L91" s="114"/>
      <c r="M91" s="114"/>
      <c r="N91" s="114"/>
      <c r="O91" s="114"/>
      <c r="P91" s="114"/>
      <c r="Q91" s="114"/>
      <c r="R91" s="114"/>
      <c r="S91" s="114"/>
      <c r="T91" s="189"/>
    </row>
    <row r="92" ht="30" customHeight="1" spans="1:20">
      <c r="A92" s="233"/>
      <c r="B92" s="233"/>
      <c r="C92" s="102" t="s">
        <v>199</v>
      </c>
      <c r="D92" s="102">
        <v>16</v>
      </c>
      <c r="E92" s="102" t="s">
        <v>181</v>
      </c>
      <c r="F92" s="102">
        <v>29</v>
      </c>
      <c r="G92" s="102" t="s">
        <v>198</v>
      </c>
      <c r="H92" s="102">
        <v>16</v>
      </c>
      <c r="I92" s="208">
        <v>1</v>
      </c>
      <c r="J92" s="208">
        <v>1</v>
      </c>
      <c r="K92" s="203">
        <f t="shared" si="4"/>
        <v>16</v>
      </c>
      <c r="L92" s="114"/>
      <c r="M92" s="114"/>
      <c r="N92" s="114"/>
      <c r="O92" s="114"/>
      <c r="P92" s="114"/>
      <c r="Q92" s="114"/>
      <c r="R92" s="114"/>
      <c r="S92" s="114"/>
      <c r="T92" s="189"/>
    </row>
    <row r="93" ht="30" customHeight="1" spans="1:20">
      <c r="A93" s="233"/>
      <c r="B93" s="233"/>
      <c r="C93" s="102" t="s">
        <v>199</v>
      </c>
      <c r="D93" s="102">
        <v>16</v>
      </c>
      <c r="E93" s="102" t="s">
        <v>174</v>
      </c>
      <c r="F93" s="102">
        <v>30</v>
      </c>
      <c r="G93" s="102" t="s">
        <v>198</v>
      </c>
      <c r="H93" s="102">
        <v>16</v>
      </c>
      <c r="I93" s="208">
        <v>1</v>
      </c>
      <c r="J93" s="208">
        <v>1</v>
      </c>
      <c r="K93" s="203">
        <f t="shared" si="4"/>
        <v>16</v>
      </c>
      <c r="L93" s="114"/>
      <c r="M93" s="114"/>
      <c r="N93" s="114"/>
      <c r="O93" s="114"/>
      <c r="P93" s="114"/>
      <c r="Q93" s="114"/>
      <c r="R93" s="114"/>
      <c r="S93" s="114"/>
      <c r="T93" s="189"/>
    </row>
    <row r="94" ht="30" customHeight="1" spans="1:20">
      <c r="A94" s="233"/>
      <c r="B94" s="233"/>
      <c r="C94" s="102" t="s">
        <v>199</v>
      </c>
      <c r="D94" s="102">
        <v>16</v>
      </c>
      <c r="E94" s="102" t="s">
        <v>182</v>
      </c>
      <c r="F94" s="102">
        <v>33</v>
      </c>
      <c r="G94" s="102" t="s">
        <v>198</v>
      </c>
      <c r="H94" s="102">
        <v>16</v>
      </c>
      <c r="I94" s="208">
        <v>1</v>
      </c>
      <c r="J94" s="208">
        <v>1</v>
      </c>
      <c r="K94" s="203">
        <f t="shared" si="4"/>
        <v>16</v>
      </c>
      <c r="L94" s="114"/>
      <c r="M94" s="114"/>
      <c r="N94" s="114"/>
      <c r="O94" s="114"/>
      <c r="P94" s="114"/>
      <c r="Q94" s="114"/>
      <c r="R94" s="114"/>
      <c r="S94" s="114"/>
      <c r="T94" s="189"/>
    </row>
    <row r="95" ht="30" customHeight="1" spans="1:20">
      <c r="A95" s="232">
        <v>2022200669</v>
      </c>
      <c r="B95" s="232" t="s">
        <v>56</v>
      </c>
      <c r="C95" s="102" t="s">
        <v>110</v>
      </c>
      <c r="D95" s="102">
        <v>64</v>
      </c>
      <c r="E95" s="102" t="s">
        <v>162</v>
      </c>
      <c r="F95" s="102">
        <v>42</v>
      </c>
      <c r="G95" s="102" t="s">
        <v>112</v>
      </c>
      <c r="H95" s="102">
        <v>64</v>
      </c>
      <c r="I95" s="208">
        <v>1</v>
      </c>
      <c r="J95" s="208">
        <v>1</v>
      </c>
      <c r="K95" s="203">
        <f t="shared" si="4"/>
        <v>64</v>
      </c>
      <c r="L95" s="102" t="s">
        <v>195</v>
      </c>
      <c r="M95" s="114">
        <v>1</v>
      </c>
      <c r="N95" s="205" t="s">
        <v>119</v>
      </c>
      <c r="O95" s="102" t="s">
        <v>127</v>
      </c>
      <c r="P95" s="102">
        <v>39</v>
      </c>
      <c r="Q95" s="114">
        <v>1</v>
      </c>
      <c r="R95" s="222">
        <v>24</v>
      </c>
      <c r="S95" s="222">
        <v>24</v>
      </c>
      <c r="T95" s="249">
        <f>S95+K95+K96+K97+K98</f>
        <v>275.2</v>
      </c>
    </row>
    <row r="96" ht="30" customHeight="1" spans="1:20">
      <c r="A96" s="233"/>
      <c r="B96" s="233"/>
      <c r="C96" s="102" t="s">
        <v>110</v>
      </c>
      <c r="D96" s="102">
        <v>64</v>
      </c>
      <c r="E96" s="102" t="s">
        <v>142</v>
      </c>
      <c r="F96" s="102">
        <v>43</v>
      </c>
      <c r="G96" s="102" t="s">
        <v>112</v>
      </c>
      <c r="H96" s="102">
        <v>64</v>
      </c>
      <c r="I96" s="208">
        <v>1</v>
      </c>
      <c r="J96" s="208">
        <v>1</v>
      </c>
      <c r="K96" s="203">
        <f t="shared" si="4"/>
        <v>64</v>
      </c>
      <c r="L96" s="102"/>
      <c r="M96" s="114"/>
      <c r="N96" s="102"/>
      <c r="O96" s="102"/>
      <c r="P96" s="102"/>
      <c r="Q96" s="102"/>
      <c r="R96" s="230"/>
      <c r="S96" s="222"/>
      <c r="T96" s="250"/>
    </row>
    <row r="97" ht="30" customHeight="1" spans="1:20">
      <c r="A97" s="233"/>
      <c r="B97" s="233"/>
      <c r="C97" s="102" t="s">
        <v>200</v>
      </c>
      <c r="D97" s="102">
        <v>48</v>
      </c>
      <c r="E97" s="102" t="s">
        <v>201</v>
      </c>
      <c r="F97" s="102">
        <v>100</v>
      </c>
      <c r="G97" s="102" t="s">
        <v>139</v>
      </c>
      <c r="H97" s="102">
        <v>48</v>
      </c>
      <c r="I97" s="208">
        <v>1.54</v>
      </c>
      <c r="J97" s="208">
        <v>1</v>
      </c>
      <c r="K97" s="203">
        <f t="shared" si="4"/>
        <v>73.92</v>
      </c>
      <c r="L97" s="114"/>
      <c r="M97" s="114"/>
      <c r="N97" s="114"/>
      <c r="O97" s="114"/>
      <c r="P97" s="114"/>
      <c r="Q97" s="114"/>
      <c r="R97" s="114"/>
      <c r="S97" s="114"/>
      <c r="T97" s="250"/>
    </row>
    <row r="98" ht="30" customHeight="1" spans="1:20">
      <c r="A98" s="233"/>
      <c r="B98" s="233"/>
      <c r="C98" s="102" t="s">
        <v>202</v>
      </c>
      <c r="D98" s="102">
        <v>32</v>
      </c>
      <c r="E98" s="102" t="s">
        <v>201</v>
      </c>
      <c r="F98" s="102">
        <v>100</v>
      </c>
      <c r="G98" s="102" t="s">
        <v>109</v>
      </c>
      <c r="H98" s="102">
        <v>32</v>
      </c>
      <c r="I98" s="208">
        <v>1.54</v>
      </c>
      <c r="J98" s="208">
        <v>1</v>
      </c>
      <c r="K98" s="203">
        <f t="shared" si="4"/>
        <v>49.28</v>
      </c>
      <c r="L98" s="114"/>
      <c r="M98" s="114"/>
      <c r="N98" s="114"/>
      <c r="O98" s="114"/>
      <c r="P98" s="114"/>
      <c r="Q98" s="114"/>
      <c r="R98" s="114"/>
      <c r="S98" s="114"/>
      <c r="T98" s="250"/>
    </row>
    <row r="99" ht="30" customHeight="1" spans="1:20">
      <c r="A99" s="232">
        <v>2022200651</v>
      </c>
      <c r="B99" s="232" t="s">
        <v>57</v>
      </c>
      <c r="C99" s="102" t="s">
        <v>203</v>
      </c>
      <c r="D99" s="102">
        <v>32</v>
      </c>
      <c r="E99" s="102" t="s">
        <v>176</v>
      </c>
      <c r="F99" s="102">
        <v>28</v>
      </c>
      <c r="G99" s="102" t="s">
        <v>109</v>
      </c>
      <c r="H99" s="102">
        <v>32</v>
      </c>
      <c r="I99" s="208">
        <v>1</v>
      </c>
      <c r="J99" s="208">
        <v>1</v>
      </c>
      <c r="K99" s="203">
        <f t="shared" si="4"/>
        <v>32</v>
      </c>
      <c r="L99" s="114"/>
      <c r="M99" s="114"/>
      <c r="N99" s="114"/>
      <c r="O99" s="114"/>
      <c r="P99" s="114"/>
      <c r="Q99" s="114"/>
      <c r="R99" s="114"/>
      <c r="S99" s="114"/>
      <c r="T99" s="249">
        <f>K99+K100+K101+K102+K103+K104</f>
        <v>212.16</v>
      </c>
    </row>
    <row r="100" s="97" customFormat="1" ht="30" customHeight="1" spans="1:20">
      <c r="A100" s="233"/>
      <c r="B100" s="233"/>
      <c r="C100" s="102" t="s">
        <v>203</v>
      </c>
      <c r="D100" s="102">
        <v>32</v>
      </c>
      <c r="E100" s="102" t="s">
        <v>177</v>
      </c>
      <c r="F100" s="102">
        <v>43</v>
      </c>
      <c r="G100" s="102" t="s">
        <v>109</v>
      </c>
      <c r="H100" s="102">
        <v>32</v>
      </c>
      <c r="I100" s="208">
        <v>1</v>
      </c>
      <c r="J100" s="208">
        <v>1</v>
      </c>
      <c r="K100" s="203">
        <f t="shared" si="4"/>
        <v>32</v>
      </c>
      <c r="L100" s="114"/>
      <c r="M100" s="114"/>
      <c r="N100" s="114"/>
      <c r="O100" s="114"/>
      <c r="P100" s="114"/>
      <c r="Q100" s="114"/>
      <c r="R100" s="114"/>
      <c r="S100" s="114"/>
      <c r="T100" s="250"/>
    </row>
    <row r="101" s="97" customFormat="1" ht="30" customHeight="1" spans="1:20">
      <c r="A101" s="233"/>
      <c r="B101" s="233"/>
      <c r="C101" s="102" t="s">
        <v>203</v>
      </c>
      <c r="D101" s="102">
        <v>32</v>
      </c>
      <c r="E101" s="102" t="s">
        <v>178</v>
      </c>
      <c r="F101" s="102">
        <v>41</v>
      </c>
      <c r="G101" s="102" t="s">
        <v>109</v>
      </c>
      <c r="H101" s="102">
        <v>32</v>
      </c>
      <c r="I101" s="208">
        <v>1</v>
      </c>
      <c r="J101" s="208">
        <v>1</v>
      </c>
      <c r="K101" s="203">
        <f t="shared" si="4"/>
        <v>32</v>
      </c>
      <c r="L101" s="102"/>
      <c r="M101" s="102"/>
      <c r="N101" s="102"/>
      <c r="O101" s="102"/>
      <c r="P101" s="102"/>
      <c r="Q101" s="102"/>
      <c r="R101" s="102"/>
      <c r="S101" s="102"/>
      <c r="T101" s="250"/>
    </row>
    <row r="102" s="97" customFormat="1" ht="30" customHeight="1" spans="1:20">
      <c r="A102" s="233"/>
      <c r="B102" s="233"/>
      <c r="C102" s="102" t="s">
        <v>203</v>
      </c>
      <c r="D102" s="102">
        <v>32</v>
      </c>
      <c r="E102" s="102" t="s">
        <v>179</v>
      </c>
      <c r="F102" s="102">
        <v>43</v>
      </c>
      <c r="G102" s="102" t="s">
        <v>109</v>
      </c>
      <c r="H102" s="102">
        <v>32</v>
      </c>
      <c r="I102" s="208">
        <v>1</v>
      </c>
      <c r="J102" s="208">
        <v>1</v>
      </c>
      <c r="K102" s="203">
        <f t="shared" si="4"/>
        <v>32</v>
      </c>
      <c r="L102" s="102"/>
      <c r="M102" s="102"/>
      <c r="N102" s="102"/>
      <c r="O102" s="102"/>
      <c r="P102" s="102"/>
      <c r="Q102" s="102"/>
      <c r="R102" s="102"/>
      <c r="S102" s="102"/>
      <c r="T102" s="250"/>
    </row>
    <row r="103" s="97" customFormat="1" ht="30" customHeight="1" spans="1:20">
      <c r="A103" s="233"/>
      <c r="B103" s="233"/>
      <c r="C103" s="102" t="s">
        <v>172</v>
      </c>
      <c r="D103" s="102">
        <v>48</v>
      </c>
      <c r="E103" s="102" t="s">
        <v>182</v>
      </c>
      <c r="F103" s="102">
        <v>33</v>
      </c>
      <c r="G103" s="102" t="s">
        <v>117</v>
      </c>
      <c r="H103" s="102">
        <v>48</v>
      </c>
      <c r="I103" s="208">
        <v>1</v>
      </c>
      <c r="J103" s="208">
        <v>1</v>
      </c>
      <c r="K103" s="203">
        <f t="shared" si="4"/>
        <v>48</v>
      </c>
      <c r="L103" s="102"/>
      <c r="M103" s="102"/>
      <c r="N103" s="102"/>
      <c r="O103" s="102"/>
      <c r="P103" s="102"/>
      <c r="Q103" s="102"/>
      <c r="R103" s="102"/>
      <c r="S103" s="102"/>
      <c r="T103" s="250"/>
    </row>
    <row r="104" s="97" customFormat="1" ht="30" customHeight="1" spans="1:20">
      <c r="A104" s="233"/>
      <c r="B104" s="233"/>
      <c r="C104" s="102" t="s">
        <v>204</v>
      </c>
      <c r="D104" s="102">
        <v>32</v>
      </c>
      <c r="E104" s="102" t="s">
        <v>205</v>
      </c>
      <c r="F104" s="102">
        <v>57</v>
      </c>
      <c r="G104" s="102" t="s">
        <v>109</v>
      </c>
      <c r="H104" s="102">
        <v>32</v>
      </c>
      <c r="I104" s="208">
        <v>1.13</v>
      </c>
      <c r="J104" s="208">
        <v>1</v>
      </c>
      <c r="K104" s="203">
        <f t="shared" si="4"/>
        <v>36.16</v>
      </c>
      <c r="L104" s="102"/>
      <c r="M104" s="102"/>
      <c r="N104" s="102"/>
      <c r="O104" s="102"/>
      <c r="P104" s="102"/>
      <c r="Q104" s="102"/>
      <c r="R104" s="102"/>
      <c r="S104" s="102"/>
      <c r="T104" s="250"/>
    </row>
    <row r="105" s="97" customFormat="1" ht="30" customHeight="1" spans="1:20">
      <c r="A105" s="232">
        <v>2022200652</v>
      </c>
      <c r="B105" s="232" t="s">
        <v>58</v>
      </c>
      <c r="C105" s="102" t="s">
        <v>185</v>
      </c>
      <c r="D105" s="102">
        <v>32</v>
      </c>
      <c r="E105" s="102" t="s">
        <v>173</v>
      </c>
      <c r="F105" s="102">
        <v>25</v>
      </c>
      <c r="G105" s="102" t="s">
        <v>109</v>
      </c>
      <c r="H105" s="102">
        <v>32</v>
      </c>
      <c r="I105" s="208">
        <v>1</v>
      </c>
      <c r="J105" s="208">
        <v>1</v>
      </c>
      <c r="K105" s="203">
        <f t="shared" si="4"/>
        <v>32</v>
      </c>
      <c r="L105" s="102"/>
      <c r="M105" s="102"/>
      <c r="N105" s="102"/>
      <c r="O105" s="102"/>
      <c r="P105" s="102"/>
      <c r="Q105" s="102"/>
      <c r="R105" s="102"/>
      <c r="S105" s="102"/>
      <c r="T105" s="251">
        <f>K105+K106+K107+K108+K109</f>
        <v>160</v>
      </c>
    </row>
    <row r="106" ht="30" customHeight="1" spans="1:20">
      <c r="A106" s="233"/>
      <c r="B106" s="233"/>
      <c r="C106" s="102" t="s">
        <v>185</v>
      </c>
      <c r="D106" s="102">
        <v>32</v>
      </c>
      <c r="E106" s="102" t="s">
        <v>182</v>
      </c>
      <c r="F106" s="102">
        <v>33</v>
      </c>
      <c r="G106" s="102" t="s">
        <v>109</v>
      </c>
      <c r="H106" s="102">
        <v>32</v>
      </c>
      <c r="I106" s="208">
        <v>1</v>
      </c>
      <c r="J106" s="208">
        <v>1</v>
      </c>
      <c r="K106" s="203">
        <f t="shared" si="4"/>
        <v>32</v>
      </c>
      <c r="L106" s="102"/>
      <c r="M106" s="102"/>
      <c r="N106" s="102"/>
      <c r="O106" s="102"/>
      <c r="P106" s="102"/>
      <c r="Q106" s="102"/>
      <c r="R106" s="102"/>
      <c r="S106" s="102"/>
      <c r="T106" s="252"/>
    </row>
    <row r="107" ht="30" customHeight="1" spans="1:20">
      <c r="A107" s="233"/>
      <c r="B107" s="233"/>
      <c r="C107" s="102" t="s">
        <v>204</v>
      </c>
      <c r="D107" s="102">
        <v>32</v>
      </c>
      <c r="E107" s="102" t="s">
        <v>173</v>
      </c>
      <c r="F107" s="102">
        <v>25</v>
      </c>
      <c r="G107" s="102" t="s">
        <v>109</v>
      </c>
      <c r="H107" s="102">
        <v>32</v>
      </c>
      <c r="I107" s="208">
        <v>1</v>
      </c>
      <c r="J107" s="208">
        <v>1</v>
      </c>
      <c r="K107" s="203">
        <f t="shared" si="4"/>
        <v>32</v>
      </c>
      <c r="L107" s="102"/>
      <c r="M107" s="102"/>
      <c r="N107" s="102"/>
      <c r="O107" s="102"/>
      <c r="P107" s="102"/>
      <c r="Q107" s="102"/>
      <c r="R107" s="102"/>
      <c r="S107" s="102"/>
      <c r="T107" s="252"/>
    </row>
    <row r="108" ht="30" customHeight="1" spans="1:20">
      <c r="A108" s="233"/>
      <c r="B108" s="233"/>
      <c r="C108" s="102" t="s">
        <v>204</v>
      </c>
      <c r="D108" s="102">
        <v>32</v>
      </c>
      <c r="E108" s="102" t="s">
        <v>181</v>
      </c>
      <c r="F108" s="102">
        <v>29</v>
      </c>
      <c r="G108" s="102" t="s">
        <v>109</v>
      </c>
      <c r="H108" s="102">
        <v>32</v>
      </c>
      <c r="I108" s="208">
        <v>1</v>
      </c>
      <c r="J108" s="208">
        <v>1</v>
      </c>
      <c r="K108" s="203">
        <f t="shared" si="4"/>
        <v>32</v>
      </c>
      <c r="L108" s="102"/>
      <c r="M108" s="102"/>
      <c r="N108" s="102"/>
      <c r="O108" s="102"/>
      <c r="P108" s="102"/>
      <c r="Q108" s="102"/>
      <c r="R108" s="102"/>
      <c r="S108" s="102"/>
      <c r="T108" s="252"/>
    </row>
    <row r="109" ht="30" customHeight="1" spans="1:20">
      <c r="A109" s="233"/>
      <c r="B109" s="233"/>
      <c r="C109" s="102" t="s">
        <v>204</v>
      </c>
      <c r="D109" s="102">
        <v>32</v>
      </c>
      <c r="E109" s="102" t="s">
        <v>174</v>
      </c>
      <c r="F109" s="102">
        <v>30</v>
      </c>
      <c r="G109" s="102" t="s">
        <v>109</v>
      </c>
      <c r="H109" s="102">
        <v>32</v>
      </c>
      <c r="I109" s="208">
        <v>1</v>
      </c>
      <c r="J109" s="208">
        <v>1</v>
      </c>
      <c r="K109" s="203">
        <f t="shared" si="4"/>
        <v>32</v>
      </c>
      <c r="L109" s="102"/>
      <c r="M109" s="102"/>
      <c r="N109" s="102"/>
      <c r="O109" s="102"/>
      <c r="P109" s="102"/>
      <c r="Q109" s="102"/>
      <c r="R109" s="102"/>
      <c r="S109" s="102"/>
      <c r="T109" s="252"/>
    </row>
    <row r="110" ht="30" customHeight="1" spans="1:20">
      <c r="A110" s="234">
        <v>2022200650</v>
      </c>
      <c r="B110" s="232" t="s">
        <v>59</v>
      </c>
      <c r="C110" s="102" t="s">
        <v>116</v>
      </c>
      <c r="D110" s="102">
        <v>64</v>
      </c>
      <c r="E110" s="102" t="s">
        <v>131</v>
      </c>
      <c r="F110" s="102">
        <v>34</v>
      </c>
      <c r="G110" s="102" t="s">
        <v>112</v>
      </c>
      <c r="H110" s="102">
        <v>64</v>
      </c>
      <c r="I110" s="208">
        <v>1</v>
      </c>
      <c r="J110" s="208">
        <v>1</v>
      </c>
      <c r="K110" s="203">
        <f t="shared" si="4"/>
        <v>64</v>
      </c>
      <c r="L110" s="102" t="s">
        <v>206</v>
      </c>
      <c r="M110" s="114">
        <v>1</v>
      </c>
      <c r="N110" s="102" t="s">
        <v>119</v>
      </c>
      <c r="O110" s="102" t="s">
        <v>123</v>
      </c>
      <c r="P110" s="102">
        <v>50</v>
      </c>
      <c r="Q110" s="102">
        <v>1</v>
      </c>
      <c r="R110" s="230">
        <v>24</v>
      </c>
      <c r="S110" s="230">
        <v>24</v>
      </c>
      <c r="T110" s="251">
        <f>S110+S111+K110</f>
        <v>112</v>
      </c>
    </row>
    <row r="111" ht="34" customHeight="1" spans="1:20">
      <c r="A111" s="235"/>
      <c r="B111" s="233"/>
      <c r="C111" s="102"/>
      <c r="D111" s="102"/>
      <c r="E111" s="102"/>
      <c r="F111" s="102"/>
      <c r="G111" s="102"/>
      <c r="H111" s="102"/>
      <c r="I111" s="208"/>
      <c r="J111" s="208"/>
      <c r="K111" s="203"/>
      <c r="L111" s="102" t="s">
        <v>118</v>
      </c>
      <c r="M111" s="114">
        <v>1</v>
      </c>
      <c r="N111" s="102" t="s">
        <v>119</v>
      </c>
      <c r="O111" s="102" t="s">
        <v>131</v>
      </c>
      <c r="P111" s="102">
        <v>34</v>
      </c>
      <c r="Q111" s="114">
        <v>1</v>
      </c>
      <c r="R111" s="230">
        <v>24</v>
      </c>
      <c r="S111" s="230">
        <v>24</v>
      </c>
      <c r="T111" s="252"/>
    </row>
    <row r="112" ht="34" customHeight="1" spans="1:20">
      <c r="A112" s="193">
        <v>2020200574</v>
      </c>
      <c r="B112" s="193" t="s">
        <v>61</v>
      </c>
      <c r="C112" s="102" t="s">
        <v>207</v>
      </c>
      <c r="D112" s="102">
        <v>16</v>
      </c>
      <c r="E112" s="102" t="s">
        <v>208</v>
      </c>
      <c r="F112" s="102">
        <v>175</v>
      </c>
      <c r="G112" s="102" t="s">
        <v>198</v>
      </c>
      <c r="H112" s="102">
        <v>16</v>
      </c>
      <c r="I112" s="208">
        <v>1.88</v>
      </c>
      <c r="J112" s="208">
        <v>1</v>
      </c>
      <c r="K112" s="203">
        <f t="shared" ref="K112:K119" si="5">J112*I112*H112</f>
        <v>30.08</v>
      </c>
      <c r="L112" s="102"/>
      <c r="M112" s="114"/>
      <c r="N112" s="102"/>
      <c r="O112" s="102"/>
      <c r="P112" s="102"/>
      <c r="Q112" s="114"/>
      <c r="R112" s="230"/>
      <c r="S112" s="230"/>
      <c r="T112" s="251">
        <f>K112+K113+K114</f>
        <v>77.44</v>
      </c>
    </row>
    <row r="113" ht="34" customHeight="1" spans="1:20">
      <c r="A113" s="195"/>
      <c r="B113" s="195"/>
      <c r="C113" s="102" t="s">
        <v>207</v>
      </c>
      <c r="D113" s="102">
        <v>16</v>
      </c>
      <c r="E113" s="102" t="s">
        <v>209</v>
      </c>
      <c r="F113" s="102">
        <v>141</v>
      </c>
      <c r="G113" s="102" t="s">
        <v>198</v>
      </c>
      <c r="H113" s="102">
        <v>16</v>
      </c>
      <c r="I113" s="208">
        <v>1.73</v>
      </c>
      <c r="J113" s="208">
        <v>1</v>
      </c>
      <c r="K113" s="203">
        <f t="shared" si="5"/>
        <v>27.68</v>
      </c>
      <c r="L113" s="102"/>
      <c r="M113" s="114"/>
      <c r="N113" s="102"/>
      <c r="O113" s="102"/>
      <c r="P113" s="102"/>
      <c r="Q113" s="114"/>
      <c r="R113" s="230"/>
      <c r="S113" s="230"/>
      <c r="T113" s="252"/>
    </row>
    <row r="114" ht="34" customHeight="1" spans="1:20">
      <c r="A114" s="199"/>
      <c r="B114" s="199"/>
      <c r="C114" s="102" t="s">
        <v>207</v>
      </c>
      <c r="D114" s="102">
        <v>16</v>
      </c>
      <c r="E114" s="102" t="s">
        <v>151</v>
      </c>
      <c r="F114" s="102">
        <v>66</v>
      </c>
      <c r="G114" s="102" t="s">
        <v>198</v>
      </c>
      <c r="H114" s="102">
        <v>16</v>
      </c>
      <c r="I114" s="208">
        <v>1.23</v>
      </c>
      <c r="J114" s="208">
        <v>1</v>
      </c>
      <c r="K114" s="203">
        <f t="shared" si="5"/>
        <v>19.68</v>
      </c>
      <c r="L114" s="102"/>
      <c r="M114" s="114"/>
      <c r="N114" s="102"/>
      <c r="O114" s="102"/>
      <c r="P114" s="102"/>
      <c r="Q114" s="114"/>
      <c r="R114" s="230"/>
      <c r="S114" s="230"/>
      <c r="T114" s="253"/>
    </row>
    <row r="115" ht="34" customHeight="1" spans="1:20">
      <c r="A115" s="116">
        <v>2020200573</v>
      </c>
      <c r="B115" s="116" t="s">
        <v>63</v>
      </c>
      <c r="C115" s="102" t="s">
        <v>107</v>
      </c>
      <c r="D115" s="102">
        <v>32</v>
      </c>
      <c r="E115" s="102" t="s">
        <v>210</v>
      </c>
      <c r="F115" s="102">
        <v>155</v>
      </c>
      <c r="G115" s="102" t="s">
        <v>109</v>
      </c>
      <c r="H115" s="102">
        <v>32</v>
      </c>
      <c r="I115" s="208">
        <v>1.79</v>
      </c>
      <c r="J115" s="208">
        <v>1</v>
      </c>
      <c r="K115" s="203">
        <f t="shared" si="5"/>
        <v>57.28</v>
      </c>
      <c r="L115" s="102"/>
      <c r="M115" s="114"/>
      <c r="N115" s="102"/>
      <c r="O115" s="102"/>
      <c r="P115" s="102"/>
      <c r="Q115" s="114"/>
      <c r="R115" s="230"/>
      <c r="S115" s="230"/>
      <c r="T115" s="252">
        <f>K115</f>
        <v>57.28</v>
      </c>
    </row>
    <row r="116" ht="78" customHeight="1" spans="1:21">
      <c r="A116" s="193">
        <v>2021200578</v>
      </c>
      <c r="B116" s="193" t="s">
        <v>64</v>
      </c>
      <c r="C116" s="102" t="s">
        <v>107</v>
      </c>
      <c r="D116" s="102">
        <v>32</v>
      </c>
      <c r="E116" s="102" t="s">
        <v>164</v>
      </c>
      <c r="F116" s="102">
        <v>138</v>
      </c>
      <c r="G116" s="102" t="s">
        <v>109</v>
      </c>
      <c r="H116" s="102">
        <v>32</v>
      </c>
      <c r="I116" s="212">
        <v>1.71</v>
      </c>
      <c r="J116" s="212">
        <v>1</v>
      </c>
      <c r="K116" s="203">
        <f t="shared" si="5"/>
        <v>54.72</v>
      </c>
      <c r="L116" s="106"/>
      <c r="M116" s="106"/>
      <c r="N116" s="106"/>
      <c r="O116" s="106"/>
      <c r="P116" s="106"/>
      <c r="Q116" s="106"/>
      <c r="R116" s="106"/>
      <c r="S116" s="106"/>
      <c r="T116" s="251">
        <f>K116</f>
        <v>54.72</v>
      </c>
      <c r="U116" s="175"/>
    </row>
    <row r="117" ht="33" customHeight="1" spans="1:21">
      <c r="A117" s="236">
        <v>2022200616</v>
      </c>
      <c r="B117" s="232" t="s">
        <v>65</v>
      </c>
      <c r="C117" s="102" t="s">
        <v>107</v>
      </c>
      <c r="D117" s="102">
        <v>32</v>
      </c>
      <c r="E117" s="102" t="s">
        <v>211</v>
      </c>
      <c r="F117" s="102">
        <v>126</v>
      </c>
      <c r="G117" s="102" t="s">
        <v>109</v>
      </c>
      <c r="H117" s="102">
        <v>32</v>
      </c>
      <c r="I117" s="208">
        <v>1.66</v>
      </c>
      <c r="J117" s="202">
        <v>1</v>
      </c>
      <c r="K117" s="203">
        <f t="shared" si="5"/>
        <v>53.12</v>
      </c>
      <c r="L117" s="106"/>
      <c r="M117" s="106"/>
      <c r="N117" s="106"/>
      <c r="O117" s="106"/>
      <c r="P117" s="106"/>
      <c r="Q117" s="106"/>
      <c r="R117" s="106"/>
      <c r="S117" s="106"/>
      <c r="T117" s="251">
        <f>K117+K118</f>
        <v>55.94</v>
      </c>
      <c r="U117" s="175"/>
    </row>
    <row r="118" ht="28" customHeight="1" spans="1:21">
      <c r="A118" s="237"/>
      <c r="B118" s="233"/>
      <c r="C118" s="102" t="s">
        <v>107</v>
      </c>
      <c r="D118" s="102">
        <v>32</v>
      </c>
      <c r="E118" s="102" t="s">
        <v>108</v>
      </c>
      <c r="F118" s="102">
        <v>82</v>
      </c>
      <c r="G118" s="102" t="s">
        <v>109</v>
      </c>
      <c r="H118" s="102">
        <v>2</v>
      </c>
      <c r="I118" s="202">
        <v>1.41</v>
      </c>
      <c r="J118" s="202">
        <v>1</v>
      </c>
      <c r="K118" s="203">
        <f t="shared" si="5"/>
        <v>2.82</v>
      </c>
      <c r="L118" s="106"/>
      <c r="M118" s="106"/>
      <c r="N118" s="106"/>
      <c r="O118" s="106"/>
      <c r="P118" s="106"/>
      <c r="Q118" s="106"/>
      <c r="R118" s="106"/>
      <c r="S118" s="106"/>
      <c r="T118" s="252"/>
      <c r="U118" s="175"/>
    </row>
    <row r="119" ht="28" customHeight="1" spans="1:21">
      <c r="A119" s="184">
        <v>2022200622</v>
      </c>
      <c r="B119" s="238" t="s">
        <v>66</v>
      </c>
      <c r="C119" s="102" t="s">
        <v>207</v>
      </c>
      <c r="D119" s="102">
        <v>16</v>
      </c>
      <c r="E119" s="102" t="s">
        <v>212</v>
      </c>
      <c r="F119" s="102">
        <v>166</v>
      </c>
      <c r="G119" s="102" t="s">
        <v>198</v>
      </c>
      <c r="H119" s="102">
        <v>16</v>
      </c>
      <c r="I119" s="245">
        <v>1.84</v>
      </c>
      <c r="J119" s="212">
        <v>1</v>
      </c>
      <c r="K119" s="246">
        <f t="shared" si="5"/>
        <v>29.44</v>
      </c>
      <c r="L119" s="106"/>
      <c r="M119" s="106"/>
      <c r="N119" s="106"/>
      <c r="O119" s="106"/>
      <c r="P119" s="106"/>
      <c r="Q119" s="106"/>
      <c r="R119" s="106"/>
      <c r="S119" s="106"/>
      <c r="T119" s="251">
        <f>K119+K120</f>
        <v>86.72</v>
      </c>
      <c r="U119" s="175"/>
    </row>
    <row r="120" ht="28" customHeight="1" spans="1:21">
      <c r="A120" s="239"/>
      <c r="B120" s="240"/>
      <c r="C120" s="102" t="s">
        <v>163</v>
      </c>
      <c r="D120" s="102">
        <v>32</v>
      </c>
      <c r="E120" s="102" t="s">
        <v>210</v>
      </c>
      <c r="F120" s="102">
        <v>155</v>
      </c>
      <c r="G120" s="102" t="s">
        <v>109</v>
      </c>
      <c r="H120" s="102">
        <v>32</v>
      </c>
      <c r="I120" s="208">
        <v>1.79</v>
      </c>
      <c r="J120" s="247">
        <v>1</v>
      </c>
      <c r="K120" s="246">
        <f t="shared" ref="K120:K132" si="6">J120*I120*H120</f>
        <v>57.28</v>
      </c>
      <c r="L120" s="106"/>
      <c r="M120" s="106"/>
      <c r="N120" s="106"/>
      <c r="O120" s="106"/>
      <c r="P120" s="106"/>
      <c r="Q120" s="106"/>
      <c r="R120" s="106"/>
      <c r="S120" s="106"/>
      <c r="T120" s="253"/>
      <c r="U120" s="175"/>
    </row>
    <row r="121" ht="28" customHeight="1" spans="1:21">
      <c r="A121" s="236">
        <v>2023200676</v>
      </c>
      <c r="B121" s="232" t="s">
        <v>67</v>
      </c>
      <c r="C121" s="102" t="s">
        <v>192</v>
      </c>
      <c r="D121" s="102">
        <v>48</v>
      </c>
      <c r="E121" s="102" t="s">
        <v>128</v>
      </c>
      <c r="F121" s="102">
        <v>36</v>
      </c>
      <c r="G121" s="102" t="s">
        <v>117</v>
      </c>
      <c r="H121" s="102">
        <v>48</v>
      </c>
      <c r="I121" s="208">
        <v>1</v>
      </c>
      <c r="J121" s="208">
        <v>1</v>
      </c>
      <c r="K121" s="203">
        <f t="shared" si="6"/>
        <v>48</v>
      </c>
      <c r="L121" s="102" t="s">
        <v>193</v>
      </c>
      <c r="M121" s="114">
        <v>1</v>
      </c>
      <c r="N121" s="102" t="s">
        <v>119</v>
      </c>
      <c r="O121" s="102" t="s">
        <v>167</v>
      </c>
      <c r="P121" s="102">
        <v>32</v>
      </c>
      <c r="Q121" s="102">
        <v>1</v>
      </c>
      <c r="R121" s="230">
        <v>24</v>
      </c>
      <c r="S121" s="230">
        <v>24</v>
      </c>
      <c r="T121" s="251">
        <f>S121+K121+K122+K123+K124+K125</f>
        <v>202</v>
      </c>
      <c r="U121" s="175"/>
    </row>
    <row r="122" ht="22" customHeight="1" spans="1:20">
      <c r="A122" s="237"/>
      <c r="B122" s="233"/>
      <c r="C122" s="102" t="s">
        <v>192</v>
      </c>
      <c r="D122" s="102">
        <v>48</v>
      </c>
      <c r="E122" s="102" t="s">
        <v>153</v>
      </c>
      <c r="F122" s="102">
        <v>34</v>
      </c>
      <c r="G122" s="102" t="s">
        <v>139</v>
      </c>
      <c r="H122" s="102">
        <v>48</v>
      </c>
      <c r="I122" s="208">
        <v>1</v>
      </c>
      <c r="J122" s="208">
        <v>1</v>
      </c>
      <c r="K122" s="203">
        <f t="shared" si="6"/>
        <v>48</v>
      </c>
      <c r="L122" s="163"/>
      <c r="M122" s="163"/>
      <c r="N122" s="163"/>
      <c r="O122" s="163"/>
      <c r="P122" s="163"/>
      <c r="Q122" s="163"/>
      <c r="R122" s="163"/>
      <c r="S122" s="163"/>
      <c r="T122" s="252"/>
    </row>
    <row r="123" ht="29" customHeight="1" spans="1:20">
      <c r="A123" s="237"/>
      <c r="B123" s="233"/>
      <c r="C123" s="102" t="s">
        <v>192</v>
      </c>
      <c r="D123" s="102">
        <v>48</v>
      </c>
      <c r="E123" s="102" t="s">
        <v>140</v>
      </c>
      <c r="F123" s="102">
        <v>31</v>
      </c>
      <c r="G123" s="102" t="s">
        <v>139</v>
      </c>
      <c r="H123" s="102">
        <v>48</v>
      </c>
      <c r="I123" s="208">
        <v>1</v>
      </c>
      <c r="J123" s="208">
        <v>1</v>
      </c>
      <c r="K123" s="203">
        <f t="shared" si="6"/>
        <v>48</v>
      </c>
      <c r="L123" s="163"/>
      <c r="M123" s="163"/>
      <c r="N123" s="163"/>
      <c r="O123" s="163"/>
      <c r="P123" s="163"/>
      <c r="Q123" s="163"/>
      <c r="R123" s="163"/>
      <c r="S123" s="163"/>
      <c r="T123" s="252"/>
    </row>
    <row r="124" ht="29" customHeight="1" spans="1:20">
      <c r="A124" s="237"/>
      <c r="B124" s="233"/>
      <c r="C124" s="102" t="s">
        <v>213</v>
      </c>
      <c r="D124" s="102">
        <v>32</v>
      </c>
      <c r="E124" s="102" t="s">
        <v>132</v>
      </c>
      <c r="F124" s="102">
        <v>44</v>
      </c>
      <c r="G124" s="102" t="s">
        <v>109</v>
      </c>
      <c r="H124" s="102">
        <v>32</v>
      </c>
      <c r="I124" s="208">
        <v>1</v>
      </c>
      <c r="J124" s="208">
        <v>1</v>
      </c>
      <c r="K124" s="203">
        <f t="shared" si="6"/>
        <v>32</v>
      </c>
      <c r="L124" s="163"/>
      <c r="M124" s="163"/>
      <c r="N124" s="163"/>
      <c r="O124" s="163"/>
      <c r="P124" s="163"/>
      <c r="Q124" s="163"/>
      <c r="R124" s="163"/>
      <c r="S124" s="163"/>
      <c r="T124" s="252"/>
    </row>
    <row r="125" ht="27" customHeight="1" spans="1:20">
      <c r="A125" s="241"/>
      <c r="B125" s="242"/>
      <c r="C125" s="102" t="s">
        <v>213</v>
      </c>
      <c r="D125" s="102">
        <v>32</v>
      </c>
      <c r="E125" s="102" t="s">
        <v>133</v>
      </c>
      <c r="F125" s="102">
        <v>38</v>
      </c>
      <c r="G125" s="102" t="s">
        <v>109</v>
      </c>
      <c r="H125" s="102">
        <v>2</v>
      </c>
      <c r="I125" s="208">
        <v>1</v>
      </c>
      <c r="J125" s="208">
        <v>1</v>
      </c>
      <c r="K125" s="203">
        <f t="shared" si="6"/>
        <v>2</v>
      </c>
      <c r="L125" s="163"/>
      <c r="M125" s="163"/>
      <c r="N125" s="163"/>
      <c r="O125" s="163"/>
      <c r="P125" s="163"/>
      <c r="Q125" s="163"/>
      <c r="R125" s="163"/>
      <c r="S125" s="163"/>
      <c r="T125" s="253"/>
    </row>
    <row r="126" ht="23" customHeight="1" spans="1:20">
      <c r="A126" s="236">
        <v>2023200686</v>
      </c>
      <c r="B126" s="232" t="s">
        <v>68</v>
      </c>
      <c r="C126" s="102" t="s">
        <v>189</v>
      </c>
      <c r="D126" s="102">
        <v>32</v>
      </c>
      <c r="E126" s="102" t="s">
        <v>174</v>
      </c>
      <c r="F126" s="102">
        <v>30</v>
      </c>
      <c r="G126" s="102" t="s">
        <v>109</v>
      </c>
      <c r="H126" s="102">
        <v>32</v>
      </c>
      <c r="I126" s="208">
        <v>1</v>
      </c>
      <c r="J126" s="208">
        <v>1</v>
      </c>
      <c r="K126" s="203">
        <f t="shared" si="6"/>
        <v>32</v>
      </c>
      <c r="L126" s="248"/>
      <c r="M126" s="248"/>
      <c r="N126" s="248"/>
      <c r="O126" s="248"/>
      <c r="P126" s="248"/>
      <c r="Q126" s="248"/>
      <c r="R126" s="248"/>
      <c r="S126" s="248"/>
      <c r="T126" s="251">
        <f>K126+K127+K128+K129+K130+K131</f>
        <v>192</v>
      </c>
    </row>
    <row r="127" ht="21.6" spans="1:20">
      <c r="A127" s="237"/>
      <c r="B127" s="233"/>
      <c r="C127" s="102" t="s">
        <v>214</v>
      </c>
      <c r="D127" s="102">
        <v>32</v>
      </c>
      <c r="E127" s="102" t="s">
        <v>171</v>
      </c>
      <c r="F127" s="102">
        <v>24</v>
      </c>
      <c r="G127" s="102" t="s">
        <v>109</v>
      </c>
      <c r="H127" s="102">
        <v>32</v>
      </c>
      <c r="I127" s="208">
        <v>1</v>
      </c>
      <c r="J127" s="208">
        <v>1</v>
      </c>
      <c r="K127" s="203">
        <f t="shared" si="6"/>
        <v>32</v>
      </c>
      <c r="L127" s="248"/>
      <c r="M127" s="248"/>
      <c r="N127" s="248"/>
      <c r="O127" s="248"/>
      <c r="P127" s="248"/>
      <c r="Q127" s="248"/>
      <c r="R127" s="248"/>
      <c r="S127" s="248"/>
      <c r="T127" s="252"/>
    </row>
    <row r="128" ht="30" customHeight="1" spans="1:20">
      <c r="A128" s="237"/>
      <c r="B128" s="233"/>
      <c r="C128" s="102" t="s">
        <v>214</v>
      </c>
      <c r="D128" s="102">
        <v>32</v>
      </c>
      <c r="E128" s="102" t="s">
        <v>173</v>
      </c>
      <c r="F128" s="102">
        <v>25</v>
      </c>
      <c r="G128" s="102" t="s">
        <v>109</v>
      </c>
      <c r="H128" s="102">
        <v>32</v>
      </c>
      <c r="I128" s="208">
        <v>1</v>
      </c>
      <c r="J128" s="208">
        <v>1</v>
      </c>
      <c r="K128" s="203">
        <f t="shared" si="6"/>
        <v>32</v>
      </c>
      <c r="L128" s="248"/>
      <c r="M128" s="248"/>
      <c r="N128" s="248"/>
      <c r="O128" s="248"/>
      <c r="P128" s="248"/>
      <c r="Q128" s="248"/>
      <c r="R128" s="248"/>
      <c r="S128" s="248"/>
      <c r="T128" s="252"/>
    </row>
    <row r="129" ht="30" customHeight="1" spans="1:20">
      <c r="A129" s="237"/>
      <c r="B129" s="233"/>
      <c r="C129" s="102" t="s">
        <v>214</v>
      </c>
      <c r="D129" s="102">
        <v>32</v>
      </c>
      <c r="E129" s="102" t="s">
        <v>181</v>
      </c>
      <c r="F129" s="102">
        <v>29</v>
      </c>
      <c r="G129" s="102" t="s">
        <v>109</v>
      </c>
      <c r="H129" s="102">
        <v>32</v>
      </c>
      <c r="I129" s="208">
        <v>1</v>
      </c>
      <c r="J129" s="208">
        <v>1</v>
      </c>
      <c r="K129" s="203">
        <f t="shared" si="6"/>
        <v>32</v>
      </c>
      <c r="L129" s="248"/>
      <c r="M129" s="248"/>
      <c r="N129" s="248"/>
      <c r="O129" s="248"/>
      <c r="P129" s="248"/>
      <c r="Q129" s="248"/>
      <c r="R129" s="248"/>
      <c r="S129" s="248"/>
      <c r="T129" s="252"/>
    </row>
    <row r="130" ht="30" customHeight="1" spans="1:20">
      <c r="A130" s="237"/>
      <c r="B130" s="233"/>
      <c r="C130" s="102" t="s">
        <v>214</v>
      </c>
      <c r="D130" s="102">
        <v>32</v>
      </c>
      <c r="E130" s="102" t="s">
        <v>174</v>
      </c>
      <c r="F130" s="102">
        <v>30</v>
      </c>
      <c r="G130" s="102" t="s">
        <v>109</v>
      </c>
      <c r="H130" s="102">
        <v>32</v>
      </c>
      <c r="I130" s="208">
        <v>1</v>
      </c>
      <c r="J130" s="208">
        <v>1</v>
      </c>
      <c r="K130" s="203">
        <f t="shared" si="6"/>
        <v>32</v>
      </c>
      <c r="L130" s="248"/>
      <c r="M130" s="248"/>
      <c r="N130" s="248"/>
      <c r="O130" s="248"/>
      <c r="P130" s="248"/>
      <c r="Q130" s="248"/>
      <c r="R130" s="248"/>
      <c r="S130" s="248"/>
      <c r="T130" s="252"/>
    </row>
    <row r="131" ht="30" customHeight="1" spans="1:20">
      <c r="A131" s="237"/>
      <c r="B131" s="233"/>
      <c r="C131" s="102" t="s">
        <v>214</v>
      </c>
      <c r="D131" s="102">
        <v>32</v>
      </c>
      <c r="E131" s="102" t="s">
        <v>182</v>
      </c>
      <c r="F131" s="102">
        <v>33</v>
      </c>
      <c r="G131" s="102" t="s">
        <v>109</v>
      </c>
      <c r="H131" s="102">
        <v>32</v>
      </c>
      <c r="I131" s="208">
        <v>1</v>
      </c>
      <c r="J131" s="208">
        <v>1</v>
      </c>
      <c r="K131" s="203">
        <f t="shared" si="6"/>
        <v>32</v>
      </c>
      <c r="L131" s="248"/>
      <c r="M131" s="248"/>
      <c r="N131" s="248"/>
      <c r="O131" s="248"/>
      <c r="P131" s="248"/>
      <c r="Q131" s="248"/>
      <c r="R131" s="248"/>
      <c r="S131" s="248"/>
      <c r="T131" s="252"/>
    </row>
    <row r="132" ht="30" customHeight="1" spans="1:20">
      <c r="A132" s="184">
        <v>2010170178</v>
      </c>
      <c r="B132" s="185" t="s">
        <v>69</v>
      </c>
      <c r="C132" s="102" t="s">
        <v>215</v>
      </c>
      <c r="D132" s="102">
        <v>32</v>
      </c>
      <c r="E132" s="102" t="s">
        <v>113</v>
      </c>
      <c r="F132" s="102">
        <v>39</v>
      </c>
      <c r="G132" s="102" t="s">
        <v>109</v>
      </c>
      <c r="H132" s="102">
        <v>32</v>
      </c>
      <c r="I132" s="208">
        <v>1</v>
      </c>
      <c r="J132" s="208">
        <v>1</v>
      </c>
      <c r="K132" s="203">
        <f t="shared" si="6"/>
        <v>32</v>
      </c>
      <c r="L132" s="248"/>
      <c r="M132" s="248"/>
      <c r="N132" s="248"/>
      <c r="O132" s="248"/>
      <c r="P132" s="248"/>
      <c r="Q132" s="248"/>
      <c r="R132" s="248"/>
      <c r="S132" s="248"/>
      <c r="T132" s="251">
        <f>K132+K133+K134+K135+K136+K137</f>
        <v>192</v>
      </c>
    </row>
    <row r="133" ht="24" customHeight="1" spans="1:20">
      <c r="A133" s="189"/>
      <c r="B133" s="190"/>
      <c r="C133" s="102" t="s">
        <v>215</v>
      </c>
      <c r="D133" s="102">
        <v>32</v>
      </c>
      <c r="E133" s="102" t="s">
        <v>111</v>
      </c>
      <c r="F133" s="102">
        <v>42</v>
      </c>
      <c r="G133" s="102" t="s">
        <v>109</v>
      </c>
      <c r="H133" s="102">
        <v>32</v>
      </c>
      <c r="I133" s="208">
        <v>1</v>
      </c>
      <c r="J133" s="208">
        <v>1</v>
      </c>
      <c r="K133" s="203">
        <f t="shared" ref="K133:K139" si="7">J133*I133*H133</f>
        <v>32</v>
      </c>
      <c r="L133" s="102"/>
      <c r="M133" s="163"/>
      <c r="N133" s="255"/>
      <c r="O133" s="255"/>
      <c r="P133" s="255"/>
      <c r="Q133" s="255"/>
      <c r="R133" s="255"/>
      <c r="S133" s="255"/>
      <c r="T133" s="252"/>
    </row>
    <row r="134" ht="21.6" spans="1:20">
      <c r="A134" s="189"/>
      <c r="B134" s="190"/>
      <c r="C134" s="102" t="s">
        <v>215</v>
      </c>
      <c r="D134" s="102">
        <v>32</v>
      </c>
      <c r="E134" s="102" t="s">
        <v>162</v>
      </c>
      <c r="F134" s="102">
        <v>42</v>
      </c>
      <c r="G134" s="102" t="s">
        <v>109</v>
      </c>
      <c r="H134" s="102">
        <v>32</v>
      </c>
      <c r="I134" s="208">
        <v>1</v>
      </c>
      <c r="J134" s="208">
        <v>1</v>
      </c>
      <c r="K134" s="203">
        <f t="shared" si="7"/>
        <v>32</v>
      </c>
      <c r="L134" s="163"/>
      <c r="M134" s="163"/>
      <c r="N134" s="163"/>
      <c r="O134" s="163"/>
      <c r="P134" s="163"/>
      <c r="Q134" s="163"/>
      <c r="R134" s="163"/>
      <c r="S134" s="163"/>
      <c r="T134" s="252"/>
    </row>
    <row r="135" ht="21.6" spans="1:20">
      <c r="A135" s="189"/>
      <c r="B135" s="190"/>
      <c r="C135" s="102" t="s">
        <v>215</v>
      </c>
      <c r="D135" s="102">
        <v>32</v>
      </c>
      <c r="E135" s="102" t="s">
        <v>142</v>
      </c>
      <c r="F135" s="102">
        <v>43</v>
      </c>
      <c r="G135" s="102" t="s">
        <v>109</v>
      </c>
      <c r="H135" s="102">
        <v>32</v>
      </c>
      <c r="I135" s="208">
        <v>1</v>
      </c>
      <c r="J135" s="208">
        <v>1</v>
      </c>
      <c r="K135" s="203">
        <f t="shared" si="7"/>
        <v>32</v>
      </c>
      <c r="L135" s="163"/>
      <c r="M135" s="163"/>
      <c r="N135" s="163"/>
      <c r="O135" s="163"/>
      <c r="P135" s="163"/>
      <c r="Q135" s="163"/>
      <c r="R135" s="163"/>
      <c r="S135" s="163"/>
      <c r="T135" s="252"/>
    </row>
    <row r="136" ht="24" customHeight="1" spans="1:20">
      <c r="A136" s="189"/>
      <c r="B136" s="190"/>
      <c r="C136" s="102" t="s">
        <v>215</v>
      </c>
      <c r="D136" s="102">
        <v>32</v>
      </c>
      <c r="E136" s="102" t="s">
        <v>159</v>
      </c>
      <c r="F136" s="102">
        <v>34</v>
      </c>
      <c r="G136" s="102" t="s">
        <v>109</v>
      </c>
      <c r="H136" s="102">
        <v>32</v>
      </c>
      <c r="I136" s="208">
        <v>1</v>
      </c>
      <c r="J136" s="208">
        <v>1</v>
      </c>
      <c r="K136" s="203">
        <f t="shared" si="7"/>
        <v>32</v>
      </c>
      <c r="L136" s="163"/>
      <c r="M136" s="163"/>
      <c r="N136" s="163"/>
      <c r="O136" s="163"/>
      <c r="P136" s="163"/>
      <c r="Q136" s="163"/>
      <c r="R136" s="163"/>
      <c r="S136" s="163"/>
      <c r="T136" s="252"/>
    </row>
    <row r="137" ht="24" customHeight="1" spans="1:20">
      <c r="A137" s="239"/>
      <c r="B137" s="254"/>
      <c r="C137" s="102" t="s">
        <v>215</v>
      </c>
      <c r="D137" s="102">
        <v>32</v>
      </c>
      <c r="E137" s="102" t="s">
        <v>167</v>
      </c>
      <c r="F137" s="102">
        <v>32</v>
      </c>
      <c r="G137" s="102" t="s">
        <v>109</v>
      </c>
      <c r="H137" s="102">
        <v>32</v>
      </c>
      <c r="I137" s="208">
        <v>1</v>
      </c>
      <c r="J137" s="208">
        <v>1</v>
      </c>
      <c r="K137" s="203">
        <f t="shared" si="7"/>
        <v>32</v>
      </c>
      <c r="L137" s="163"/>
      <c r="M137" s="163"/>
      <c r="N137" s="163"/>
      <c r="O137" s="163"/>
      <c r="P137" s="163"/>
      <c r="Q137" s="163"/>
      <c r="R137" s="163"/>
      <c r="S137" s="163"/>
      <c r="T137" s="253"/>
    </row>
    <row r="138" ht="43.2" spans="1:20">
      <c r="A138" s="106">
        <v>2024200720</v>
      </c>
      <c r="B138" s="115" t="s">
        <v>70</v>
      </c>
      <c r="C138" s="102" t="s">
        <v>216</v>
      </c>
      <c r="D138" s="102">
        <v>48</v>
      </c>
      <c r="E138" s="102" t="s">
        <v>125</v>
      </c>
      <c r="F138" s="102">
        <v>75</v>
      </c>
      <c r="G138" s="102" t="s">
        <v>117</v>
      </c>
      <c r="H138" s="102">
        <v>36</v>
      </c>
      <c r="I138" s="208">
        <v>1.33</v>
      </c>
      <c r="J138" s="208">
        <v>1</v>
      </c>
      <c r="K138" s="203">
        <f t="shared" si="7"/>
        <v>47.88</v>
      </c>
      <c r="L138" s="102" t="s">
        <v>217</v>
      </c>
      <c r="M138" s="114">
        <v>1</v>
      </c>
      <c r="N138" s="102" t="s">
        <v>119</v>
      </c>
      <c r="O138" s="102" t="s">
        <v>128</v>
      </c>
      <c r="P138" s="102">
        <v>36</v>
      </c>
      <c r="Q138" s="114">
        <v>1</v>
      </c>
      <c r="R138" s="230">
        <v>24</v>
      </c>
      <c r="S138" s="230">
        <v>24</v>
      </c>
      <c r="T138" s="256">
        <f>S138+S139+K138+K139</f>
        <v>174.6</v>
      </c>
    </row>
    <row r="139" ht="32.4" spans="1:20">
      <c r="A139" s="106"/>
      <c r="B139" s="115"/>
      <c r="C139" s="102" t="s">
        <v>152</v>
      </c>
      <c r="D139" s="102">
        <v>64</v>
      </c>
      <c r="E139" s="102" t="s">
        <v>218</v>
      </c>
      <c r="F139" s="102">
        <v>66</v>
      </c>
      <c r="G139" s="102" t="s">
        <v>154</v>
      </c>
      <c r="H139" s="102">
        <v>64</v>
      </c>
      <c r="I139" s="208">
        <v>1.23</v>
      </c>
      <c r="J139" s="208">
        <v>1</v>
      </c>
      <c r="K139" s="203">
        <f t="shared" si="7"/>
        <v>78.72</v>
      </c>
      <c r="L139" s="102" t="s">
        <v>155</v>
      </c>
      <c r="M139" s="114">
        <v>1</v>
      </c>
      <c r="N139" s="102" t="s">
        <v>119</v>
      </c>
      <c r="O139" s="102" t="s">
        <v>140</v>
      </c>
      <c r="P139" s="102">
        <v>31</v>
      </c>
      <c r="Q139" s="114">
        <v>1</v>
      </c>
      <c r="R139" s="230">
        <v>24</v>
      </c>
      <c r="S139" s="230">
        <v>24</v>
      </c>
      <c r="T139" s="256"/>
    </row>
    <row r="140" ht="32" customHeight="1" spans="1:20">
      <c r="A140" s="236">
        <v>2024200721</v>
      </c>
      <c r="B140" s="185" t="s">
        <v>71</v>
      </c>
      <c r="C140" s="102" t="s">
        <v>186</v>
      </c>
      <c r="D140" s="102">
        <v>48</v>
      </c>
      <c r="E140" s="102" t="s">
        <v>174</v>
      </c>
      <c r="F140" s="102">
        <v>30</v>
      </c>
      <c r="G140" s="102" t="s">
        <v>117</v>
      </c>
      <c r="H140" s="102">
        <v>48</v>
      </c>
      <c r="I140" s="208">
        <v>1</v>
      </c>
      <c r="J140" s="208">
        <v>1</v>
      </c>
      <c r="K140" s="203">
        <f t="shared" ref="K140:K151" si="8">J140*I140*H140</f>
        <v>48</v>
      </c>
      <c r="L140" s="163"/>
      <c r="M140" s="163"/>
      <c r="N140" s="163"/>
      <c r="O140" s="163"/>
      <c r="P140" s="163"/>
      <c r="Q140" s="163"/>
      <c r="R140" s="163"/>
      <c r="S140" s="163"/>
      <c r="T140" s="251">
        <f>K140+K141+K142+K143+K144</f>
        <v>193.92</v>
      </c>
    </row>
    <row r="141" ht="24" customHeight="1" spans="1:20">
      <c r="A141" s="237"/>
      <c r="B141" s="190"/>
      <c r="C141" s="102" t="s">
        <v>189</v>
      </c>
      <c r="D141" s="102">
        <v>32</v>
      </c>
      <c r="E141" s="102" t="s">
        <v>173</v>
      </c>
      <c r="F141" s="102">
        <v>25</v>
      </c>
      <c r="G141" s="102" t="s">
        <v>109</v>
      </c>
      <c r="H141" s="102">
        <v>32</v>
      </c>
      <c r="I141" s="208">
        <v>1</v>
      </c>
      <c r="J141" s="208">
        <v>1</v>
      </c>
      <c r="K141" s="203">
        <f t="shared" si="8"/>
        <v>32</v>
      </c>
      <c r="L141" s="163"/>
      <c r="M141" s="163"/>
      <c r="N141" s="163"/>
      <c r="O141" s="163"/>
      <c r="P141" s="163"/>
      <c r="Q141" s="163"/>
      <c r="R141" s="163"/>
      <c r="S141" s="163"/>
      <c r="T141" s="252"/>
    </row>
    <row r="142" ht="23" customHeight="1" spans="1:20">
      <c r="A142" s="237"/>
      <c r="B142" s="190"/>
      <c r="C142" s="102" t="s">
        <v>189</v>
      </c>
      <c r="D142" s="102">
        <v>32</v>
      </c>
      <c r="E142" s="102" t="s">
        <v>181</v>
      </c>
      <c r="F142" s="102">
        <v>29</v>
      </c>
      <c r="G142" s="102" t="s">
        <v>109</v>
      </c>
      <c r="H142" s="102">
        <v>32</v>
      </c>
      <c r="I142" s="208">
        <v>1</v>
      </c>
      <c r="J142" s="208">
        <v>1</v>
      </c>
      <c r="K142" s="203">
        <f t="shared" si="8"/>
        <v>32</v>
      </c>
      <c r="L142" s="163"/>
      <c r="M142" s="163"/>
      <c r="N142" s="163"/>
      <c r="O142" s="163"/>
      <c r="P142" s="163"/>
      <c r="Q142" s="163"/>
      <c r="R142" s="163"/>
      <c r="S142" s="163"/>
      <c r="T142" s="252"/>
    </row>
    <row r="143" ht="27" customHeight="1" spans="1:20">
      <c r="A143" s="237"/>
      <c r="B143" s="190"/>
      <c r="C143" s="102" t="s">
        <v>219</v>
      </c>
      <c r="D143" s="102">
        <v>32</v>
      </c>
      <c r="E143" s="102" t="s">
        <v>205</v>
      </c>
      <c r="F143" s="102">
        <v>57</v>
      </c>
      <c r="G143" s="102" t="s">
        <v>109</v>
      </c>
      <c r="H143" s="102">
        <v>32</v>
      </c>
      <c r="I143" s="208">
        <v>1.13</v>
      </c>
      <c r="J143" s="208">
        <v>1</v>
      </c>
      <c r="K143" s="203">
        <f t="shared" si="8"/>
        <v>36.16</v>
      </c>
      <c r="L143" s="163"/>
      <c r="M143" s="163"/>
      <c r="N143" s="163"/>
      <c r="O143" s="163"/>
      <c r="P143" s="163"/>
      <c r="Q143" s="163"/>
      <c r="R143" s="163"/>
      <c r="S143" s="163"/>
      <c r="T143" s="252"/>
    </row>
    <row r="144" ht="30" customHeight="1" spans="1:20">
      <c r="A144" s="241"/>
      <c r="B144" s="254"/>
      <c r="C144" s="102" t="s">
        <v>219</v>
      </c>
      <c r="D144" s="102">
        <v>32</v>
      </c>
      <c r="E144" s="102" t="s">
        <v>220</v>
      </c>
      <c r="F144" s="102">
        <v>84</v>
      </c>
      <c r="G144" s="102" t="s">
        <v>109</v>
      </c>
      <c r="H144" s="102">
        <v>32</v>
      </c>
      <c r="I144" s="208">
        <v>1.43</v>
      </c>
      <c r="J144" s="208">
        <v>1</v>
      </c>
      <c r="K144" s="203">
        <f t="shared" si="8"/>
        <v>45.76</v>
      </c>
      <c r="L144" s="163"/>
      <c r="M144" s="163"/>
      <c r="N144" s="163"/>
      <c r="O144" s="163"/>
      <c r="P144" s="163"/>
      <c r="Q144" s="163"/>
      <c r="R144" s="163"/>
      <c r="S144" s="163"/>
      <c r="T144" s="253"/>
    </row>
    <row r="145" ht="43.2" spans="1:20">
      <c r="A145" s="236">
        <v>2024200734</v>
      </c>
      <c r="B145" s="236" t="s">
        <v>72</v>
      </c>
      <c r="C145" s="102" t="s">
        <v>221</v>
      </c>
      <c r="D145" s="102">
        <v>48</v>
      </c>
      <c r="E145" s="102" t="s">
        <v>201</v>
      </c>
      <c r="F145" s="102">
        <v>100</v>
      </c>
      <c r="G145" s="102" t="s">
        <v>117</v>
      </c>
      <c r="H145" s="102">
        <v>48</v>
      </c>
      <c r="I145" s="208">
        <v>1.54</v>
      </c>
      <c r="J145" s="208">
        <v>1</v>
      </c>
      <c r="K145" s="203">
        <f t="shared" si="8"/>
        <v>73.92</v>
      </c>
      <c r="L145" s="102" t="s">
        <v>217</v>
      </c>
      <c r="M145" s="114">
        <v>1</v>
      </c>
      <c r="N145" s="102" t="s">
        <v>119</v>
      </c>
      <c r="O145" s="102" t="s">
        <v>127</v>
      </c>
      <c r="P145" s="102">
        <v>39</v>
      </c>
      <c r="Q145" s="114">
        <v>1</v>
      </c>
      <c r="R145" s="230">
        <v>24</v>
      </c>
      <c r="S145" s="230">
        <v>24</v>
      </c>
      <c r="T145" s="257">
        <f>S145+S146+K145+K146</f>
        <v>200.64</v>
      </c>
    </row>
    <row r="146" ht="32.4" spans="1:20">
      <c r="A146" s="237"/>
      <c r="B146" s="237"/>
      <c r="C146" s="102" t="s">
        <v>150</v>
      </c>
      <c r="D146" s="102">
        <v>64</v>
      </c>
      <c r="E146" s="102" t="s">
        <v>218</v>
      </c>
      <c r="F146" s="102">
        <v>66</v>
      </c>
      <c r="G146" s="102" t="s">
        <v>112</v>
      </c>
      <c r="H146" s="102">
        <v>64</v>
      </c>
      <c r="I146" s="208">
        <v>1.23</v>
      </c>
      <c r="J146" s="208">
        <v>1</v>
      </c>
      <c r="K146" s="203">
        <f t="shared" si="8"/>
        <v>78.72</v>
      </c>
      <c r="L146" s="102" t="s">
        <v>155</v>
      </c>
      <c r="M146" s="114">
        <v>1</v>
      </c>
      <c r="N146" s="102" t="s">
        <v>119</v>
      </c>
      <c r="O146" s="102" t="s">
        <v>194</v>
      </c>
      <c r="P146" s="102">
        <v>35</v>
      </c>
      <c r="Q146" s="114">
        <v>1</v>
      </c>
      <c r="R146" s="230">
        <v>24</v>
      </c>
      <c r="S146" s="230">
        <v>24</v>
      </c>
      <c r="T146" s="258"/>
    </row>
    <row r="147" ht="21.6" spans="1:20">
      <c r="A147" s="236">
        <v>2024200743</v>
      </c>
      <c r="B147" s="236" t="s">
        <v>73</v>
      </c>
      <c r="C147" s="102" t="s">
        <v>158</v>
      </c>
      <c r="D147" s="102">
        <v>32</v>
      </c>
      <c r="E147" s="102" t="s">
        <v>167</v>
      </c>
      <c r="F147" s="102">
        <v>32</v>
      </c>
      <c r="G147" s="102" t="s">
        <v>109</v>
      </c>
      <c r="H147" s="102">
        <v>32</v>
      </c>
      <c r="I147" s="208">
        <v>1</v>
      </c>
      <c r="J147" s="208">
        <v>1</v>
      </c>
      <c r="K147" s="203">
        <f t="shared" si="8"/>
        <v>32</v>
      </c>
      <c r="L147" s="163"/>
      <c r="M147" s="163"/>
      <c r="N147" s="163"/>
      <c r="O147" s="163"/>
      <c r="P147" s="163"/>
      <c r="Q147" s="163"/>
      <c r="R147" s="163"/>
      <c r="S147" s="163"/>
      <c r="T147" s="257">
        <f>K147+K148+K149+K150</f>
        <v>248.64</v>
      </c>
    </row>
    <row r="148" ht="32.4" spans="1:20">
      <c r="A148" s="237"/>
      <c r="B148" s="237"/>
      <c r="C148" s="102" t="s">
        <v>222</v>
      </c>
      <c r="D148" s="102">
        <v>32</v>
      </c>
      <c r="E148" s="102" t="s">
        <v>151</v>
      </c>
      <c r="F148" s="102">
        <v>66</v>
      </c>
      <c r="G148" s="102" t="s">
        <v>109</v>
      </c>
      <c r="H148" s="102">
        <v>32</v>
      </c>
      <c r="I148" s="208">
        <v>1.23</v>
      </c>
      <c r="J148" s="208">
        <v>1</v>
      </c>
      <c r="K148" s="203">
        <f t="shared" si="8"/>
        <v>39.36</v>
      </c>
      <c r="L148" s="163"/>
      <c r="M148" s="163"/>
      <c r="N148" s="163"/>
      <c r="O148" s="163"/>
      <c r="P148" s="163"/>
      <c r="Q148" s="163"/>
      <c r="R148" s="163"/>
      <c r="S148" s="163"/>
      <c r="T148" s="258"/>
    </row>
    <row r="149" ht="32.4" spans="1:20">
      <c r="A149" s="237"/>
      <c r="B149" s="237"/>
      <c r="C149" s="102" t="s">
        <v>223</v>
      </c>
      <c r="D149" s="102">
        <v>64</v>
      </c>
      <c r="E149" s="102" t="s">
        <v>151</v>
      </c>
      <c r="F149" s="102">
        <v>66</v>
      </c>
      <c r="G149" s="102" t="s">
        <v>112</v>
      </c>
      <c r="H149" s="102">
        <v>64</v>
      </c>
      <c r="I149" s="208">
        <v>1.23</v>
      </c>
      <c r="J149" s="208">
        <v>1</v>
      </c>
      <c r="K149" s="203">
        <f t="shared" ref="K149:K154" si="9">J149*I149*H149</f>
        <v>78.72</v>
      </c>
      <c r="L149" s="163"/>
      <c r="M149" s="163"/>
      <c r="N149" s="163"/>
      <c r="O149" s="163"/>
      <c r="P149" s="163"/>
      <c r="Q149" s="163"/>
      <c r="R149" s="163"/>
      <c r="S149" s="163"/>
      <c r="T149" s="258"/>
    </row>
    <row r="150" ht="43.2" spans="1:20">
      <c r="A150" s="241"/>
      <c r="B150" s="241"/>
      <c r="C150" s="102" t="s">
        <v>223</v>
      </c>
      <c r="D150" s="102">
        <v>64</v>
      </c>
      <c r="E150" s="102" t="s">
        <v>201</v>
      </c>
      <c r="F150" s="102">
        <v>100</v>
      </c>
      <c r="G150" s="102" t="s">
        <v>112</v>
      </c>
      <c r="H150" s="102">
        <v>64</v>
      </c>
      <c r="I150" s="208">
        <v>1.54</v>
      </c>
      <c r="J150" s="208">
        <v>1</v>
      </c>
      <c r="K150" s="203">
        <f t="shared" si="9"/>
        <v>98.56</v>
      </c>
      <c r="L150" s="163"/>
      <c r="M150" s="163"/>
      <c r="N150" s="163"/>
      <c r="O150" s="163"/>
      <c r="P150" s="163"/>
      <c r="Q150" s="163"/>
      <c r="R150" s="163"/>
      <c r="S150" s="163"/>
      <c r="T150" s="259"/>
    </row>
    <row r="151" ht="26" customHeight="1" spans="1:20">
      <c r="A151" s="106">
        <v>2009110055</v>
      </c>
      <c r="B151" s="106" t="s">
        <v>74</v>
      </c>
      <c r="C151" s="102" t="s">
        <v>213</v>
      </c>
      <c r="D151" s="102">
        <v>32</v>
      </c>
      <c r="E151" s="102" t="s">
        <v>133</v>
      </c>
      <c r="F151" s="102">
        <v>38</v>
      </c>
      <c r="G151" s="102" t="s">
        <v>109</v>
      </c>
      <c r="H151" s="102">
        <v>30</v>
      </c>
      <c r="I151" s="208">
        <v>1</v>
      </c>
      <c r="J151" s="208">
        <v>1</v>
      </c>
      <c r="K151" s="203">
        <f t="shared" si="9"/>
        <v>30</v>
      </c>
      <c r="L151" s="163"/>
      <c r="M151" s="163"/>
      <c r="N151" s="163"/>
      <c r="O151" s="163"/>
      <c r="P151" s="163"/>
      <c r="Q151" s="163"/>
      <c r="R151" s="163"/>
      <c r="S151" s="163"/>
      <c r="T151" s="119">
        <f>K151</f>
        <v>30</v>
      </c>
    </row>
    <row r="152" ht="29" customHeight="1" spans="1:20">
      <c r="A152" s="114">
        <v>1996200254</v>
      </c>
      <c r="B152" s="102" t="s">
        <v>76</v>
      </c>
      <c r="C152" s="102" t="s">
        <v>224</v>
      </c>
      <c r="D152" s="102">
        <v>32</v>
      </c>
      <c r="E152" s="102" t="s">
        <v>125</v>
      </c>
      <c r="F152" s="102">
        <v>75</v>
      </c>
      <c r="G152" s="102" t="s">
        <v>109</v>
      </c>
      <c r="H152" s="102">
        <v>32</v>
      </c>
      <c r="I152" s="208">
        <v>1.33</v>
      </c>
      <c r="J152" s="208">
        <v>1</v>
      </c>
      <c r="K152" s="203">
        <f t="shared" si="9"/>
        <v>42.56</v>
      </c>
      <c r="L152" s="163"/>
      <c r="M152" s="163"/>
      <c r="N152" s="163"/>
      <c r="O152" s="163"/>
      <c r="P152" s="163"/>
      <c r="Q152" s="163"/>
      <c r="R152" s="163"/>
      <c r="S152" s="163"/>
      <c r="T152" s="119">
        <f>K152</f>
        <v>42.56</v>
      </c>
    </row>
    <row r="153" ht="27" customHeight="1" spans="1:20">
      <c r="A153" s="157">
        <v>1989100048</v>
      </c>
      <c r="B153" s="102" t="s">
        <v>78</v>
      </c>
      <c r="C153" s="102" t="s">
        <v>114</v>
      </c>
      <c r="D153" s="102">
        <v>64</v>
      </c>
      <c r="E153" s="102" t="s">
        <v>157</v>
      </c>
      <c r="F153" s="102">
        <v>32</v>
      </c>
      <c r="G153" s="102" t="s">
        <v>112</v>
      </c>
      <c r="H153" s="102">
        <v>64</v>
      </c>
      <c r="I153" s="208">
        <v>1</v>
      </c>
      <c r="J153" s="208">
        <v>1</v>
      </c>
      <c r="K153" s="203">
        <f t="shared" si="9"/>
        <v>64</v>
      </c>
      <c r="L153" s="163"/>
      <c r="M153" s="163"/>
      <c r="N153" s="163"/>
      <c r="O153" s="163"/>
      <c r="P153" s="163"/>
      <c r="Q153" s="163"/>
      <c r="R153" s="163"/>
      <c r="S153" s="163"/>
      <c r="T153" s="260">
        <f>K153</f>
        <v>64</v>
      </c>
    </row>
    <row r="154" ht="43.2" spans="1:20">
      <c r="A154" s="155">
        <v>2018200455</v>
      </c>
      <c r="B154" s="116" t="s">
        <v>80</v>
      </c>
      <c r="C154" s="102" t="s">
        <v>216</v>
      </c>
      <c r="D154" s="102">
        <v>48</v>
      </c>
      <c r="E154" s="102" t="s">
        <v>125</v>
      </c>
      <c r="F154" s="102">
        <v>75</v>
      </c>
      <c r="G154" s="102" t="s">
        <v>117</v>
      </c>
      <c r="H154" s="102">
        <v>12</v>
      </c>
      <c r="I154" s="208">
        <v>1.33</v>
      </c>
      <c r="J154" s="208">
        <v>1</v>
      </c>
      <c r="K154" s="203">
        <f t="shared" si="9"/>
        <v>15.96</v>
      </c>
      <c r="L154" s="102"/>
      <c r="M154" s="114"/>
      <c r="N154" s="205"/>
      <c r="O154" s="102"/>
      <c r="P154" s="102"/>
      <c r="Q154" s="205"/>
      <c r="R154" s="222"/>
      <c r="S154" s="222"/>
      <c r="T154" s="152">
        <f>K154</f>
        <v>15.96</v>
      </c>
    </row>
  </sheetData>
  <mergeCells count="122">
    <mergeCell ref="A1:T1"/>
    <mergeCell ref="A2:B2"/>
    <mergeCell ref="C2:D2"/>
    <mergeCell ref="I2:J2"/>
    <mergeCell ref="K2:L2"/>
    <mergeCell ref="A3:T3"/>
    <mergeCell ref="C4:K4"/>
    <mergeCell ref="L4:S4"/>
    <mergeCell ref="A4:A5"/>
    <mergeCell ref="A10:A13"/>
    <mergeCell ref="A14:A15"/>
    <mergeCell ref="A16:A18"/>
    <mergeCell ref="A19:A21"/>
    <mergeCell ref="A22:A24"/>
    <mergeCell ref="A26:A27"/>
    <mergeCell ref="A28:A29"/>
    <mergeCell ref="A30:A31"/>
    <mergeCell ref="A32:A33"/>
    <mergeCell ref="A34:A36"/>
    <mergeCell ref="A37:A38"/>
    <mergeCell ref="A39:A43"/>
    <mergeCell ref="A44:A48"/>
    <mergeCell ref="A49:A52"/>
    <mergeCell ref="A53:A57"/>
    <mergeCell ref="A58:A62"/>
    <mergeCell ref="A63:A65"/>
    <mergeCell ref="A66:A69"/>
    <mergeCell ref="A70:A74"/>
    <mergeCell ref="A75:A78"/>
    <mergeCell ref="A79:A81"/>
    <mergeCell ref="A82:A85"/>
    <mergeCell ref="A86:A94"/>
    <mergeCell ref="A95:A98"/>
    <mergeCell ref="A99:A104"/>
    <mergeCell ref="A105:A109"/>
    <mergeCell ref="A110:A111"/>
    <mergeCell ref="A112:A114"/>
    <mergeCell ref="A117:A118"/>
    <mergeCell ref="A119:A120"/>
    <mergeCell ref="A121:A125"/>
    <mergeCell ref="A126:A131"/>
    <mergeCell ref="A132:A137"/>
    <mergeCell ref="A138:A139"/>
    <mergeCell ref="A140:A144"/>
    <mergeCell ref="A145:A146"/>
    <mergeCell ref="A147:A150"/>
    <mergeCell ref="B4:B5"/>
    <mergeCell ref="B10:B13"/>
    <mergeCell ref="B14:B15"/>
    <mergeCell ref="B16:B18"/>
    <mergeCell ref="B19:B21"/>
    <mergeCell ref="B22:B24"/>
    <mergeCell ref="B26:B27"/>
    <mergeCell ref="B28:B29"/>
    <mergeCell ref="B30:B31"/>
    <mergeCell ref="B32:B33"/>
    <mergeCell ref="B34:B36"/>
    <mergeCell ref="B37:B38"/>
    <mergeCell ref="B39:B43"/>
    <mergeCell ref="B44:B48"/>
    <mergeCell ref="B49:B52"/>
    <mergeCell ref="B53:B57"/>
    <mergeCell ref="B58:B62"/>
    <mergeCell ref="B63:B65"/>
    <mergeCell ref="B66:B69"/>
    <mergeCell ref="B70:B74"/>
    <mergeCell ref="B75:B78"/>
    <mergeCell ref="B79:B81"/>
    <mergeCell ref="B82:B85"/>
    <mergeCell ref="B86:B94"/>
    <mergeCell ref="B95:B98"/>
    <mergeCell ref="B99:B104"/>
    <mergeCell ref="B105:B109"/>
    <mergeCell ref="B110:B111"/>
    <mergeCell ref="B112:B114"/>
    <mergeCell ref="B117:B118"/>
    <mergeCell ref="B119:B120"/>
    <mergeCell ref="B121:B125"/>
    <mergeCell ref="B126:B131"/>
    <mergeCell ref="B132:B137"/>
    <mergeCell ref="B138:B139"/>
    <mergeCell ref="B140:B144"/>
    <mergeCell ref="B145:B146"/>
    <mergeCell ref="B147:B150"/>
    <mergeCell ref="T4:T5"/>
    <mergeCell ref="T10:T13"/>
    <mergeCell ref="T14:T15"/>
    <mergeCell ref="T16:T18"/>
    <mergeCell ref="T19:T21"/>
    <mergeCell ref="T22:T24"/>
    <mergeCell ref="T26:T27"/>
    <mergeCell ref="T28:T29"/>
    <mergeCell ref="T30:T31"/>
    <mergeCell ref="T32:T33"/>
    <mergeCell ref="T34:T36"/>
    <mergeCell ref="T37:T38"/>
    <mergeCell ref="T39:T43"/>
    <mergeCell ref="T44:T48"/>
    <mergeCell ref="T49:T52"/>
    <mergeCell ref="T53:T57"/>
    <mergeCell ref="T58:T62"/>
    <mergeCell ref="T63:T65"/>
    <mergeCell ref="T66:T69"/>
    <mergeCell ref="T70:T74"/>
    <mergeCell ref="T75:T78"/>
    <mergeCell ref="T79:T81"/>
    <mergeCell ref="T82:T85"/>
    <mergeCell ref="T86:T94"/>
    <mergeCell ref="T95:T98"/>
    <mergeCell ref="T99:T104"/>
    <mergeCell ref="T105:T109"/>
    <mergeCell ref="T110:T111"/>
    <mergeCell ref="T112:T114"/>
    <mergeCell ref="T117:T118"/>
    <mergeCell ref="T119:T120"/>
    <mergeCell ref="T121:T125"/>
    <mergeCell ref="T126:T131"/>
    <mergeCell ref="T132:T137"/>
    <mergeCell ref="T138:T139"/>
    <mergeCell ref="T140:T144"/>
    <mergeCell ref="T145:T146"/>
    <mergeCell ref="T147:T150"/>
  </mergeCells>
  <pageMargins left="0.7" right="0.7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topLeftCell="A3" workbookViewId="0">
      <selection activeCell="G15" sqref="G15"/>
    </sheetView>
  </sheetViews>
  <sheetFormatPr defaultColWidth="9" defaultRowHeight="15.6"/>
  <cols>
    <col min="1" max="1" width="9.3"/>
    <col min="2" max="2" width="9" style="124"/>
    <col min="4" max="4" width="6.75" customWidth="1"/>
    <col min="5" max="5" width="8.5" style="97" customWidth="1"/>
    <col min="6" max="6" width="7.875" style="97" customWidth="1"/>
    <col min="7" max="7" width="7.75" style="97" customWidth="1"/>
    <col min="8" max="8" width="9" style="97"/>
    <col min="9" max="9" width="6.875" customWidth="1"/>
    <col min="10" max="10" width="7.375" customWidth="1"/>
    <col min="11" max="11" width="7.125" customWidth="1"/>
    <col min="12" max="12" width="7.375" customWidth="1"/>
    <col min="13" max="13" width="7" customWidth="1"/>
  </cols>
  <sheetData>
    <row r="1" ht="20.4" spans="1:15">
      <c r="A1" s="125" t="s">
        <v>225</v>
      </c>
      <c r="B1" s="126"/>
      <c r="C1" s="125"/>
      <c r="D1" s="125"/>
      <c r="E1" s="125"/>
      <c r="F1" s="125"/>
      <c r="G1" s="125"/>
      <c r="H1" s="126"/>
      <c r="I1" s="125"/>
      <c r="J1" s="125"/>
      <c r="K1" s="125"/>
      <c r="L1" s="125"/>
      <c r="M1" s="125"/>
      <c r="N1" s="125"/>
      <c r="O1" s="125"/>
    </row>
    <row r="2" spans="1:15">
      <c r="A2" s="127" t="s">
        <v>83</v>
      </c>
      <c r="B2" s="128"/>
      <c r="C2" s="129" t="s">
        <v>84</v>
      </c>
      <c r="D2" s="130"/>
      <c r="E2" s="131"/>
      <c r="F2" s="132" t="s">
        <v>85</v>
      </c>
      <c r="G2" s="132"/>
      <c r="H2" s="133" t="s">
        <v>31</v>
      </c>
      <c r="I2" s="165"/>
      <c r="J2" s="166"/>
      <c r="K2" s="167"/>
      <c r="L2" s="130">
        <v>6</v>
      </c>
      <c r="M2" s="168" t="s">
        <v>86</v>
      </c>
      <c r="N2" s="169">
        <v>19</v>
      </c>
      <c r="O2" s="170" t="s">
        <v>87</v>
      </c>
    </row>
    <row r="3" spans="1:15">
      <c r="A3" s="134" t="s">
        <v>226</v>
      </c>
      <c r="B3" s="135"/>
      <c r="C3" s="134"/>
      <c r="D3" s="134"/>
      <c r="E3" s="134"/>
      <c r="F3" s="134"/>
      <c r="G3" s="134"/>
      <c r="H3" s="135"/>
      <c r="I3" s="134"/>
      <c r="J3" s="134"/>
      <c r="K3" s="134"/>
      <c r="L3" s="134"/>
      <c r="M3" s="134"/>
      <c r="N3" s="134"/>
      <c r="O3" s="134"/>
    </row>
    <row r="4" spans="1:15">
      <c r="A4" s="136" t="s">
        <v>3</v>
      </c>
      <c r="B4" s="137" t="s">
        <v>4</v>
      </c>
      <c r="C4" s="138" t="s">
        <v>227</v>
      </c>
      <c r="D4" s="138"/>
      <c r="E4" s="138"/>
      <c r="F4" s="138"/>
      <c r="G4" s="138"/>
      <c r="H4" s="137"/>
      <c r="I4" s="138" t="s">
        <v>228</v>
      </c>
      <c r="J4" s="138"/>
      <c r="K4" s="138"/>
      <c r="L4" s="138"/>
      <c r="M4" s="138"/>
      <c r="N4" s="138"/>
      <c r="O4" s="138"/>
    </row>
    <row r="5" ht="48" spans="1:15">
      <c r="A5" s="136"/>
      <c r="B5" s="137"/>
      <c r="C5" s="139" t="s">
        <v>229</v>
      </c>
      <c r="D5" s="139" t="s">
        <v>230</v>
      </c>
      <c r="E5" s="140" t="s">
        <v>231</v>
      </c>
      <c r="F5" s="140" t="s">
        <v>232</v>
      </c>
      <c r="G5" s="141" t="s">
        <v>233</v>
      </c>
      <c r="H5" s="141" t="s">
        <v>234</v>
      </c>
      <c r="I5" s="139">
        <v>1</v>
      </c>
      <c r="J5" s="139">
        <v>2</v>
      </c>
      <c r="K5" s="139">
        <v>3</v>
      </c>
      <c r="L5" s="139">
        <v>4</v>
      </c>
      <c r="M5" s="139">
        <v>5</v>
      </c>
      <c r="N5" s="139">
        <v>6</v>
      </c>
      <c r="O5" s="171" t="s">
        <v>235</v>
      </c>
    </row>
    <row r="6" spans="1:15">
      <c r="A6" s="114">
        <v>1991200248</v>
      </c>
      <c r="B6" s="115" t="s">
        <v>15</v>
      </c>
      <c r="C6" s="142">
        <v>12</v>
      </c>
      <c r="D6" s="142">
        <v>64</v>
      </c>
      <c r="E6" s="118"/>
      <c r="F6" s="118"/>
      <c r="G6" s="143"/>
      <c r="H6" s="144"/>
      <c r="I6" s="172">
        <f t="shared" ref="I6:N6" si="0">C6</f>
        <v>12</v>
      </c>
      <c r="J6" s="172">
        <f t="shared" si="0"/>
        <v>64</v>
      </c>
      <c r="K6" s="173">
        <f t="shared" si="0"/>
        <v>0</v>
      </c>
      <c r="L6" s="174">
        <f t="shared" si="0"/>
        <v>0</v>
      </c>
      <c r="M6" s="173">
        <f t="shared" si="0"/>
        <v>0</v>
      </c>
      <c r="N6" s="173">
        <f t="shared" si="0"/>
        <v>0</v>
      </c>
      <c r="O6" s="173">
        <f>N6+M6+L6+K6</f>
        <v>0</v>
      </c>
    </row>
    <row r="7" spans="1:15">
      <c r="A7" s="114">
        <v>2011080044</v>
      </c>
      <c r="B7" s="115" t="s">
        <v>17</v>
      </c>
      <c r="C7" s="145">
        <v>12</v>
      </c>
      <c r="D7" s="146">
        <v>4</v>
      </c>
      <c r="E7" s="104">
        <v>2</v>
      </c>
      <c r="F7" s="102">
        <v>2</v>
      </c>
      <c r="G7" s="143"/>
      <c r="H7" s="144"/>
      <c r="I7" s="172">
        <f t="shared" ref="I7:I52" si="1">C7</f>
        <v>12</v>
      </c>
      <c r="J7" s="172">
        <f t="shared" ref="J7:J52" si="2">D7</f>
        <v>4</v>
      </c>
      <c r="K7" s="173">
        <f t="shared" ref="K7:K52" si="3">E7</f>
        <v>2</v>
      </c>
      <c r="L7" s="174">
        <f t="shared" ref="L7:L52" si="4">F7</f>
        <v>2</v>
      </c>
      <c r="M7" s="173">
        <f t="shared" ref="M7:M52" si="5">G7</f>
        <v>0</v>
      </c>
      <c r="N7" s="173">
        <f t="shared" ref="N7:N52" si="6">H7</f>
        <v>0</v>
      </c>
      <c r="O7" s="173">
        <f t="shared" ref="O7:O52" si="7">N7+M7+L7+K7</f>
        <v>4</v>
      </c>
    </row>
    <row r="8" spans="1:15">
      <c r="A8" s="114">
        <v>2008200268</v>
      </c>
      <c r="B8" s="117" t="s">
        <v>19</v>
      </c>
      <c r="C8" s="142">
        <v>84</v>
      </c>
      <c r="D8" s="142">
        <v>3</v>
      </c>
      <c r="E8" s="118"/>
      <c r="F8" s="118">
        <v>2</v>
      </c>
      <c r="G8" s="143"/>
      <c r="H8" s="144">
        <v>2.5</v>
      </c>
      <c r="I8" s="172">
        <f t="shared" si="1"/>
        <v>84</v>
      </c>
      <c r="J8" s="172">
        <f t="shared" si="2"/>
        <v>3</v>
      </c>
      <c r="K8" s="173">
        <f t="shared" si="3"/>
        <v>0</v>
      </c>
      <c r="L8" s="174">
        <f t="shared" si="4"/>
        <v>2</v>
      </c>
      <c r="M8" s="173">
        <f t="shared" si="5"/>
        <v>0</v>
      </c>
      <c r="N8" s="173">
        <f t="shared" si="6"/>
        <v>2.5</v>
      </c>
      <c r="O8" s="173">
        <f t="shared" si="7"/>
        <v>4.5</v>
      </c>
    </row>
    <row r="9" spans="1:15">
      <c r="A9" s="114">
        <v>1990200250</v>
      </c>
      <c r="B9" s="115" t="s">
        <v>21</v>
      </c>
      <c r="C9" s="147">
        <v>60</v>
      </c>
      <c r="D9" s="148">
        <v>26</v>
      </c>
      <c r="E9" s="106">
        <v>2</v>
      </c>
      <c r="F9" s="106">
        <v>2</v>
      </c>
      <c r="G9" s="143">
        <v>4</v>
      </c>
      <c r="H9" s="144">
        <v>2.5</v>
      </c>
      <c r="I9" s="172">
        <f t="shared" si="1"/>
        <v>60</v>
      </c>
      <c r="J9" s="172">
        <f t="shared" si="2"/>
        <v>26</v>
      </c>
      <c r="K9" s="173">
        <f t="shared" si="3"/>
        <v>2</v>
      </c>
      <c r="L9" s="174">
        <f t="shared" si="4"/>
        <v>2</v>
      </c>
      <c r="M9" s="173">
        <f t="shared" si="5"/>
        <v>4</v>
      </c>
      <c r="N9" s="173">
        <f t="shared" si="6"/>
        <v>2.5</v>
      </c>
      <c r="O9" s="173">
        <f t="shared" si="7"/>
        <v>10.5</v>
      </c>
    </row>
    <row r="10" spans="1:15">
      <c r="A10" s="114">
        <v>1987200251</v>
      </c>
      <c r="B10" s="115" t="s">
        <v>23</v>
      </c>
      <c r="C10" s="142">
        <v>48</v>
      </c>
      <c r="D10" s="142">
        <v>32</v>
      </c>
      <c r="E10" s="118">
        <v>4</v>
      </c>
      <c r="F10" s="118">
        <v>8</v>
      </c>
      <c r="G10" s="143"/>
      <c r="H10" s="144">
        <v>6</v>
      </c>
      <c r="I10" s="172">
        <f t="shared" si="1"/>
        <v>48</v>
      </c>
      <c r="J10" s="172">
        <f t="shared" si="2"/>
        <v>32</v>
      </c>
      <c r="K10" s="173">
        <f t="shared" si="3"/>
        <v>4</v>
      </c>
      <c r="L10" s="174">
        <f t="shared" si="4"/>
        <v>8</v>
      </c>
      <c r="M10" s="173">
        <f t="shared" si="5"/>
        <v>0</v>
      </c>
      <c r="N10" s="173">
        <f t="shared" si="6"/>
        <v>6</v>
      </c>
      <c r="O10" s="173">
        <f t="shared" si="7"/>
        <v>18</v>
      </c>
    </row>
    <row r="11" spans="1:15">
      <c r="A11" s="114">
        <v>2004200258</v>
      </c>
      <c r="B11" s="115" t="s">
        <v>25</v>
      </c>
      <c r="C11" s="142">
        <v>144</v>
      </c>
      <c r="D11" s="142">
        <v>0</v>
      </c>
      <c r="E11" s="102">
        <v>2</v>
      </c>
      <c r="F11" s="102">
        <v>4</v>
      </c>
      <c r="G11" s="143"/>
      <c r="H11" s="144"/>
      <c r="I11" s="172">
        <f t="shared" si="1"/>
        <v>144</v>
      </c>
      <c r="J11" s="172">
        <f t="shared" si="2"/>
        <v>0</v>
      </c>
      <c r="K11" s="173">
        <f t="shared" si="3"/>
        <v>2</v>
      </c>
      <c r="L11" s="174">
        <f t="shared" si="4"/>
        <v>4</v>
      </c>
      <c r="M11" s="173">
        <f t="shared" si="5"/>
        <v>0</v>
      </c>
      <c r="N11" s="173">
        <f t="shared" si="6"/>
        <v>0</v>
      </c>
      <c r="O11" s="173">
        <f t="shared" si="7"/>
        <v>6</v>
      </c>
    </row>
    <row r="12" spans="1:15">
      <c r="A12" s="114">
        <v>1994200253</v>
      </c>
      <c r="B12" s="115" t="s">
        <v>27</v>
      </c>
      <c r="C12" s="142">
        <v>54</v>
      </c>
      <c r="D12" s="142">
        <v>29</v>
      </c>
      <c r="E12" s="102">
        <v>2</v>
      </c>
      <c r="F12" s="102">
        <v>4</v>
      </c>
      <c r="G12" s="143">
        <v>5</v>
      </c>
      <c r="H12" s="144"/>
      <c r="I12" s="172">
        <f t="shared" si="1"/>
        <v>54</v>
      </c>
      <c r="J12" s="172">
        <f t="shared" si="2"/>
        <v>29</v>
      </c>
      <c r="K12" s="173">
        <f t="shared" si="3"/>
        <v>2</v>
      </c>
      <c r="L12" s="174">
        <f t="shared" si="4"/>
        <v>4</v>
      </c>
      <c r="M12" s="173">
        <f t="shared" si="5"/>
        <v>5</v>
      </c>
      <c r="N12" s="173">
        <f t="shared" si="6"/>
        <v>0</v>
      </c>
      <c r="O12" s="173">
        <f t="shared" si="7"/>
        <v>11</v>
      </c>
    </row>
    <row r="13" spans="1:15">
      <c r="A13" s="114">
        <v>1990200255</v>
      </c>
      <c r="B13" s="115" t="s">
        <v>28</v>
      </c>
      <c r="C13" s="142">
        <v>48</v>
      </c>
      <c r="D13" s="142">
        <v>25</v>
      </c>
      <c r="E13" s="102">
        <v>2</v>
      </c>
      <c r="F13" s="102">
        <v>4</v>
      </c>
      <c r="G13" s="143"/>
      <c r="H13" s="144"/>
      <c r="I13" s="172">
        <f t="shared" si="1"/>
        <v>48</v>
      </c>
      <c r="J13" s="172">
        <f t="shared" si="2"/>
        <v>25</v>
      </c>
      <c r="K13" s="173">
        <f t="shared" si="3"/>
        <v>2</v>
      </c>
      <c r="L13" s="174">
        <f t="shared" si="4"/>
        <v>4</v>
      </c>
      <c r="M13" s="173">
        <f t="shared" si="5"/>
        <v>0</v>
      </c>
      <c r="N13" s="173">
        <f t="shared" si="6"/>
        <v>0</v>
      </c>
      <c r="O13" s="173">
        <f t="shared" si="7"/>
        <v>6</v>
      </c>
    </row>
    <row r="14" spans="1:15">
      <c r="A14" s="114">
        <v>2004200257</v>
      </c>
      <c r="B14" s="115" t="s">
        <v>30</v>
      </c>
      <c r="C14" s="142">
        <v>144</v>
      </c>
      <c r="D14" s="142">
        <v>27</v>
      </c>
      <c r="E14" s="102">
        <v>2</v>
      </c>
      <c r="F14" s="102">
        <v>6</v>
      </c>
      <c r="G14" s="143">
        <v>4</v>
      </c>
      <c r="H14" s="144">
        <v>3</v>
      </c>
      <c r="I14" s="172">
        <f t="shared" si="1"/>
        <v>144</v>
      </c>
      <c r="J14" s="172">
        <f t="shared" si="2"/>
        <v>27</v>
      </c>
      <c r="K14" s="173">
        <f t="shared" si="3"/>
        <v>2</v>
      </c>
      <c r="L14" s="174">
        <f t="shared" si="4"/>
        <v>6</v>
      </c>
      <c r="M14" s="173">
        <f t="shared" si="5"/>
        <v>4</v>
      </c>
      <c r="N14" s="173">
        <f t="shared" si="6"/>
        <v>3</v>
      </c>
      <c r="O14" s="173">
        <f t="shared" si="7"/>
        <v>15</v>
      </c>
    </row>
    <row r="15" spans="1:15">
      <c r="A15" s="114">
        <v>2006200260</v>
      </c>
      <c r="B15" s="115" t="s">
        <v>31</v>
      </c>
      <c r="C15" s="149">
        <v>120</v>
      </c>
      <c r="D15" s="150">
        <v>0</v>
      </c>
      <c r="E15" s="106"/>
      <c r="F15" s="106"/>
      <c r="G15" s="143"/>
      <c r="H15" s="144"/>
      <c r="I15" s="172">
        <f t="shared" si="1"/>
        <v>120</v>
      </c>
      <c r="J15" s="172">
        <f t="shared" si="2"/>
        <v>0</v>
      </c>
      <c r="K15" s="173">
        <f t="shared" si="3"/>
        <v>0</v>
      </c>
      <c r="L15" s="174">
        <f t="shared" si="4"/>
        <v>0</v>
      </c>
      <c r="M15" s="173">
        <f t="shared" si="5"/>
        <v>0</v>
      </c>
      <c r="N15" s="173">
        <f t="shared" si="6"/>
        <v>0</v>
      </c>
      <c r="O15" s="173">
        <f t="shared" si="7"/>
        <v>0</v>
      </c>
    </row>
    <row r="16" spans="1:15">
      <c r="A16" s="114">
        <v>2007200264</v>
      </c>
      <c r="B16" s="115" t="s">
        <v>33</v>
      </c>
      <c r="C16" s="142">
        <v>60</v>
      </c>
      <c r="D16" s="142">
        <v>39</v>
      </c>
      <c r="E16" s="102">
        <v>2</v>
      </c>
      <c r="F16" s="102">
        <v>6</v>
      </c>
      <c r="G16" s="143">
        <v>6</v>
      </c>
      <c r="H16" s="144">
        <v>5.5</v>
      </c>
      <c r="I16" s="172">
        <f t="shared" si="1"/>
        <v>60</v>
      </c>
      <c r="J16" s="172">
        <f t="shared" si="2"/>
        <v>39</v>
      </c>
      <c r="K16" s="173">
        <f t="shared" si="3"/>
        <v>2</v>
      </c>
      <c r="L16" s="174">
        <f t="shared" si="4"/>
        <v>6</v>
      </c>
      <c r="M16" s="173">
        <f t="shared" si="5"/>
        <v>6</v>
      </c>
      <c r="N16" s="173">
        <f t="shared" si="6"/>
        <v>5.5</v>
      </c>
      <c r="O16" s="173">
        <f t="shared" si="7"/>
        <v>19.5</v>
      </c>
    </row>
    <row r="17" spans="1:15">
      <c r="A17" s="114">
        <v>1989200267</v>
      </c>
      <c r="B17" s="115" t="s">
        <v>34</v>
      </c>
      <c r="C17" s="151">
        <v>48</v>
      </c>
      <c r="D17" s="148">
        <v>22</v>
      </c>
      <c r="E17" s="102"/>
      <c r="F17" s="102"/>
      <c r="G17" s="143">
        <v>5</v>
      </c>
      <c r="H17" s="144"/>
      <c r="I17" s="172">
        <f t="shared" si="1"/>
        <v>48</v>
      </c>
      <c r="J17" s="172">
        <f t="shared" si="2"/>
        <v>22</v>
      </c>
      <c r="K17" s="173">
        <f t="shared" si="3"/>
        <v>0</v>
      </c>
      <c r="L17" s="174">
        <f t="shared" si="4"/>
        <v>0</v>
      </c>
      <c r="M17" s="173">
        <f t="shared" si="5"/>
        <v>5</v>
      </c>
      <c r="N17" s="173">
        <f t="shared" si="6"/>
        <v>0</v>
      </c>
      <c r="O17" s="173">
        <f t="shared" si="7"/>
        <v>5</v>
      </c>
    </row>
    <row r="18" spans="1:15">
      <c r="A18" s="114">
        <v>2008200269</v>
      </c>
      <c r="B18" s="117" t="s">
        <v>35</v>
      </c>
      <c r="C18" s="142">
        <v>60</v>
      </c>
      <c r="D18" s="142">
        <v>39</v>
      </c>
      <c r="E18" s="106">
        <v>2</v>
      </c>
      <c r="F18" s="106">
        <v>4</v>
      </c>
      <c r="G18" s="116">
        <v>6</v>
      </c>
      <c r="H18" s="152">
        <v>6</v>
      </c>
      <c r="I18" s="172">
        <f t="shared" si="1"/>
        <v>60</v>
      </c>
      <c r="J18" s="172">
        <f t="shared" si="2"/>
        <v>39</v>
      </c>
      <c r="K18" s="173">
        <f t="shared" si="3"/>
        <v>2</v>
      </c>
      <c r="L18" s="174">
        <f t="shared" si="4"/>
        <v>4</v>
      </c>
      <c r="M18" s="173">
        <f t="shared" si="5"/>
        <v>6</v>
      </c>
      <c r="N18" s="173">
        <f t="shared" si="6"/>
        <v>6</v>
      </c>
      <c r="O18" s="173">
        <f t="shared" si="7"/>
        <v>18</v>
      </c>
    </row>
    <row r="19" spans="1:15">
      <c r="A19" s="114">
        <v>2003200271</v>
      </c>
      <c r="B19" s="117" t="s">
        <v>37</v>
      </c>
      <c r="C19" s="142">
        <v>48</v>
      </c>
      <c r="D19" s="142">
        <v>21</v>
      </c>
      <c r="E19" s="102">
        <v>2</v>
      </c>
      <c r="F19" s="102">
        <v>4</v>
      </c>
      <c r="G19" s="116">
        <v>7</v>
      </c>
      <c r="H19" s="152">
        <v>0.5</v>
      </c>
      <c r="I19" s="172">
        <f t="shared" si="1"/>
        <v>48</v>
      </c>
      <c r="J19" s="172">
        <f t="shared" si="2"/>
        <v>21</v>
      </c>
      <c r="K19" s="173">
        <f t="shared" si="3"/>
        <v>2</v>
      </c>
      <c r="L19" s="174">
        <f t="shared" si="4"/>
        <v>4</v>
      </c>
      <c r="M19" s="173">
        <f t="shared" si="5"/>
        <v>7</v>
      </c>
      <c r="N19" s="173">
        <f t="shared" si="6"/>
        <v>0.5</v>
      </c>
      <c r="O19" s="173">
        <f t="shared" si="7"/>
        <v>13.5</v>
      </c>
    </row>
    <row r="20" spans="1:15">
      <c r="A20" s="114">
        <v>2009200270</v>
      </c>
      <c r="B20" s="117" t="s">
        <v>38</v>
      </c>
      <c r="C20" s="147">
        <v>60</v>
      </c>
      <c r="D20" s="148">
        <v>20</v>
      </c>
      <c r="E20" s="102">
        <v>6</v>
      </c>
      <c r="F20" s="102">
        <v>8</v>
      </c>
      <c r="G20" s="116">
        <v>4</v>
      </c>
      <c r="H20" s="152">
        <v>2.5</v>
      </c>
      <c r="I20" s="172">
        <f t="shared" si="1"/>
        <v>60</v>
      </c>
      <c r="J20" s="172">
        <f t="shared" si="2"/>
        <v>20</v>
      </c>
      <c r="K20" s="173">
        <f t="shared" si="3"/>
        <v>6</v>
      </c>
      <c r="L20" s="174">
        <f t="shared" si="4"/>
        <v>8</v>
      </c>
      <c r="M20" s="173">
        <f t="shared" si="5"/>
        <v>4</v>
      </c>
      <c r="N20" s="173">
        <f t="shared" si="6"/>
        <v>2.5</v>
      </c>
      <c r="O20" s="173">
        <f t="shared" si="7"/>
        <v>20.5</v>
      </c>
    </row>
    <row r="21" spans="1:15">
      <c r="A21" s="153">
        <v>1994220309</v>
      </c>
      <c r="B21" s="116" t="s">
        <v>40</v>
      </c>
      <c r="C21" s="154">
        <v>48</v>
      </c>
      <c r="D21" s="154">
        <v>32</v>
      </c>
      <c r="E21" s="106">
        <v>2</v>
      </c>
      <c r="F21" s="106">
        <v>2</v>
      </c>
      <c r="G21" s="116">
        <v>3</v>
      </c>
      <c r="H21" s="152"/>
      <c r="I21" s="172">
        <f t="shared" si="1"/>
        <v>48</v>
      </c>
      <c r="J21" s="172">
        <f t="shared" si="2"/>
        <v>32</v>
      </c>
      <c r="K21" s="173">
        <f t="shared" si="3"/>
        <v>2</v>
      </c>
      <c r="L21" s="174">
        <f t="shared" si="4"/>
        <v>2</v>
      </c>
      <c r="M21" s="173">
        <f t="shared" si="5"/>
        <v>3</v>
      </c>
      <c r="N21" s="173">
        <f t="shared" si="6"/>
        <v>0</v>
      </c>
      <c r="O21" s="173">
        <f t="shared" si="7"/>
        <v>7</v>
      </c>
    </row>
    <row r="22" spans="1:15">
      <c r="A22" s="114">
        <v>1995200259</v>
      </c>
      <c r="B22" s="115" t="s">
        <v>42</v>
      </c>
      <c r="C22" s="142">
        <v>60</v>
      </c>
      <c r="D22" s="142">
        <v>26</v>
      </c>
      <c r="E22" s="106">
        <v>2</v>
      </c>
      <c r="F22" s="102">
        <v>6</v>
      </c>
      <c r="G22" s="116">
        <v>8</v>
      </c>
      <c r="H22" s="119">
        <v>26</v>
      </c>
      <c r="I22" s="172">
        <f t="shared" si="1"/>
        <v>60</v>
      </c>
      <c r="J22" s="172">
        <f t="shared" si="2"/>
        <v>26</v>
      </c>
      <c r="K22" s="173">
        <f t="shared" si="3"/>
        <v>2</v>
      </c>
      <c r="L22" s="174">
        <f t="shared" si="4"/>
        <v>6</v>
      </c>
      <c r="M22" s="173">
        <f t="shared" si="5"/>
        <v>8</v>
      </c>
      <c r="N22" s="173">
        <f t="shared" si="6"/>
        <v>26</v>
      </c>
      <c r="O22" s="173">
        <f t="shared" si="7"/>
        <v>42</v>
      </c>
    </row>
    <row r="23" spans="1:15">
      <c r="A23" s="155">
        <v>2018200464</v>
      </c>
      <c r="B23" s="116" t="s">
        <v>43</v>
      </c>
      <c r="C23" s="142">
        <v>168</v>
      </c>
      <c r="D23" s="142">
        <v>87</v>
      </c>
      <c r="E23" s="116"/>
      <c r="F23" s="116"/>
      <c r="G23" s="116">
        <v>7</v>
      </c>
      <c r="H23" s="152">
        <v>0.5</v>
      </c>
      <c r="I23" s="172">
        <f t="shared" si="1"/>
        <v>168</v>
      </c>
      <c r="J23" s="172">
        <f t="shared" si="2"/>
        <v>87</v>
      </c>
      <c r="K23" s="173">
        <f t="shared" si="3"/>
        <v>0</v>
      </c>
      <c r="L23" s="174">
        <f t="shared" si="4"/>
        <v>0</v>
      </c>
      <c r="M23" s="173">
        <f t="shared" si="5"/>
        <v>7</v>
      </c>
      <c r="N23" s="173">
        <f t="shared" si="6"/>
        <v>0.5</v>
      </c>
      <c r="O23" s="173">
        <f t="shared" si="7"/>
        <v>7.5</v>
      </c>
    </row>
    <row r="24" spans="1:15">
      <c r="A24" s="116">
        <v>2019200516</v>
      </c>
      <c r="B24" s="116" t="s">
        <v>44</v>
      </c>
      <c r="C24" s="149">
        <v>156</v>
      </c>
      <c r="D24" s="150">
        <v>97</v>
      </c>
      <c r="E24" s="116"/>
      <c r="F24" s="116"/>
      <c r="G24" s="116">
        <v>5</v>
      </c>
      <c r="H24" s="152">
        <v>7.5</v>
      </c>
      <c r="I24" s="172">
        <f t="shared" si="1"/>
        <v>156</v>
      </c>
      <c r="J24" s="172">
        <f t="shared" si="2"/>
        <v>97</v>
      </c>
      <c r="K24" s="173">
        <f t="shared" si="3"/>
        <v>0</v>
      </c>
      <c r="L24" s="174">
        <f t="shared" si="4"/>
        <v>0</v>
      </c>
      <c r="M24" s="173">
        <f t="shared" si="5"/>
        <v>5</v>
      </c>
      <c r="N24" s="173">
        <f t="shared" si="6"/>
        <v>7.5</v>
      </c>
      <c r="O24" s="173">
        <f t="shared" si="7"/>
        <v>12.5</v>
      </c>
    </row>
    <row r="25" spans="1:15">
      <c r="A25" s="116">
        <v>2019200517</v>
      </c>
      <c r="B25" s="116" t="s">
        <v>45</v>
      </c>
      <c r="C25" s="156">
        <v>156</v>
      </c>
      <c r="D25" s="150">
        <v>81</v>
      </c>
      <c r="E25" s="116"/>
      <c r="F25" s="116"/>
      <c r="G25" s="116">
        <v>8</v>
      </c>
      <c r="H25" s="152">
        <v>2.5</v>
      </c>
      <c r="I25" s="172">
        <f t="shared" si="1"/>
        <v>156</v>
      </c>
      <c r="J25" s="172">
        <f t="shared" si="2"/>
        <v>81</v>
      </c>
      <c r="K25" s="173">
        <f t="shared" si="3"/>
        <v>0</v>
      </c>
      <c r="L25" s="174">
        <f t="shared" si="4"/>
        <v>0</v>
      </c>
      <c r="M25" s="173">
        <f t="shared" si="5"/>
        <v>8</v>
      </c>
      <c r="N25" s="173">
        <f t="shared" si="6"/>
        <v>2.5</v>
      </c>
      <c r="O25" s="173">
        <f t="shared" si="7"/>
        <v>10.5</v>
      </c>
    </row>
    <row r="26" spans="1:15">
      <c r="A26" s="116">
        <v>2019200518</v>
      </c>
      <c r="B26" s="116" t="s">
        <v>47</v>
      </c>
      <c r="C26" s="149">
        <v>156</v>
      </c>
      <c r="D26" s="150">
        <v>84</v>
      </c>
      <c r="E26" s="102"/>
      <c r="F26" s="102"/>
      <c r="G26" s="116">
        <v>8</v>
      </c>
      <c r="H26" s="152">
        <v>5</v>
      </c>
      <c r="I26" s="172">
        <f t="shared" si="1"/>
        <v>156</v>
      </c>
      <c r="J26" s="172">
        <f t="shared" si="2"/>
        <v>84</v>
      </c>
      <c r="K26" s="173">
        <f t="shared" si="3"/>
        <v>0</v>
      </c>
      <c r="L26" s="174">
        <f t="shared" si="4"/>
        <v>0</v>
      </c>
      <c r="M26" s="173">
        <f t="shared" si="5"/>
        <v>8</v>
      </c>
      <c r="N26" s="173">
        <f t="shared" si="6"/>
        <v>5</v>
      </c>
      <c r="O26" s="173">
        <f t="shared" si="7"/>
        <v>13</v>
      </c>
    </row>
    <row r="27" spans="1:15">
      <c r="A27" s="116">
        <v>2019200498</v>
      </c>
      <c r="B27" s="116" t="s">
        <v>48</v>
      </c>
      <c r="C27" s="149">
        <v>156</v>
      </c>
      <c r="D27" s="150">
        <v>84</v>
      </c>
      <c r="E27" s="116"/>
      <c r="F27" s="116"/>
      <c r="G27" s="116"/>
      <c r="H27" s="152"/>
      <c r="I27" s="172">
        <f t="shared" si="1"/>
        <v>156</v>
      </c>
      <c r="J27" s="172">
        <f t="shared" si="2"/>
        <v>84</v>
      </c>
      <c r="K27" s="173">
        <f t="shared" si="3"/>
        <v>0</v>
      </c>
      <c r="L27" s="174">
        <f t="shared" si="4"/>
        <v>0</v>
      </c>
      <c r="M27" s="173">
        <f t="shared" si="5"/>
        <v>0</v>
      </c>
      <c r="N27" s="173">
        <f t="shared" si="6"/>
        <v>0</v>
      </c>
      <c r="O27" s="173">
        <f t="shared" si="7"/>
        <v>0</v>
      </c>
    </row>
    <row r="28" spans="1:15">
      <c r="A28" s="116">
        <v>2020200551</v>
      </c>
      <c r="B28" s="116" t="s">
        <v>49</v>
      </c>
      <c r="C28" s="156">
        <v>168</v>
      </c>
      <c r="D28" s="150">
        <v>97</v>
      </c>
      <c r="E28" s="104">
        <v>2</v>
      </c>
      <c r="F28" s="102">
        <v>8</v>
      </c>
      <c r="G28" s="116">
        <v>5</v>
      </c>
      <c r="H28" s="152">
        <v>5.5</v>
      </c>
      <c r="I28" s="172">
        <f t="shared" si="1"/>
        <v>168</v>
      </c>
      <c r="J28" s="172">
        <f t="shared" si="2"/>
        <v>97</v>
      </c>
      <c r="K28" s="173">
        <f t="shared" si="3"/>
        <v>2</v>
      </c>
      <c r="L28" s="174">
        <f t="shared" si="4"/>
        <v>8</v>
      </c>
      <c r="M28" s="173">
        <f t="shared" si="5"/>
        <v>5</v>
      </c>
      <c r="N28" s="173">
        <f t="shared" si="6"/>
        <v>5.5</v>
      </c>
      <c r="O28" s="173">
        <f t="shared" si="7"/>
        <v>20.5</v>
      </c>
    </row>
    <row r="29" spans="1:15">
      <c r="A29" s="116">
        <v>2020200552</v>
      </c>
      <c r="B29" s="116" t="s">
        <v>50</v>
      </c>
      <c r="C29" s="149">
        <v>156</v>
      </c>
      <c r="D29" s="150">
        <v>84</v>
      </c>
      <c r="E29" s="102">
        <v>2</v>
      </c>
      <c r="F29" s="102">
        <v>6</v>
      </c>
      <c r="G29" s="116">
        <v>5</v>
      </c>
      <c r="H29" s="152">
        <v>2.5</v>
      </c>
      <c r="I29" s="172">
        <f t="shared" si="1"/>
        <v>156</v>
      </c>
      <c r="J29" s="172">
        <f t="shared" si="2"/>
        <v>84</v>
      </c>
      <c r="K29" s="173">
        <f t="shared" si="3"/>
        <v>2</v>
      </c>
      <c r="L29" s="174">
        <f t="shared" si="4"/>
        <v>6</v>
      </c>
      <c r="M29" s="173">
        <f t="shared" si="5"/>
        <v>5</v>
      </c>
      <c r="N29" s="173">
        <f t="shared" si="6"/>
        <v>2.5</v>
      </c>
      <c r="O29" s="173">
        <f t="shared" si="7"/>
        <v>15.5</v>
      </c>
    </row>
    <row r="30" spans="1:15">
      <c r="A30" s="116">
        <v>2021200595</v>
      </c>
      <c r="B30" s="116" t="s">
        <v>51</v>
      </c>
      <c r="C30" s="149">
        <v>156</v>
      </c>
      <c r="D30" s="150">
        <v>82</v>
      </c>
      <c r="E30" s="116">
        <v>2</v>
      </c>
      <c r="F30" s="116">
        <v>8</v>
      </c>
      <c r="G30" s="116"/>
      <c r="H30" s="152">
        <v>0.5</v>
      </c>
      <c r="I30" s="172">
        <f t="shared" si="1"/>
        <v>156</v>
      </c>
      <c r="J30" s="172">
        <f t="shared" si="2"/>
        <v>82</v>
      </c>
      <c r="K30" s="173">
        <f t="shared" si="3"/>
        <v>2</v>
      </c>
      <c r="L30" s="174">
        <f t="shared" si="4"/>
        <v>8</v>
      </c>
      <c r="M30" s="173">
        <f t="shared" si="5"/>
        <v>0</v>
      </c>
      <c r="N30" s="173">
        <f t="shared" si="6"/>
        <v>0.5</v>
      </c>
      <c r="O30" s="173">
        <f t="shared" si="7"/>
        <v>10.5</v>
      </c>
    </row>
    <row r="31" spans="1:15">
      <c r="A31" s="116">
        <v>2021200596</v>
      </c>
      <c r="B31" s="116" t="s">
        <v>53</v>
      </c>
      <c r="C31" s="149">
        <v>156</v>
      </c>
      <c r="D31" s="150">
        <v>81</v>
      </c>
      <c r="E31" s="116"/>
      <c r="F31" s="116">
        <v>4</v>
      </c>
      <c r="G31" s="116"/>
      <c r="H31" s="152">
        <v>2.5</v>
      </c>
      <c r="I31" s="172">
        <f t="shared" si="1"/>
        <v>156</v>
      </c>
      <c r="J31" s="172">
        <f t="shared" si="2"/>
        <v>81</v>
      </c>
      <c r="K31" s="173">
        <f t="shared" si="3"/>
        <v>0</v>
      </c>
      <c r="L31" s="174">
        <f t="shared" si="4"/>
        <v>4</v>
      </c>
      <c r="M31" s="173">
        <f t="shared" si="5"/>
        <v>0</v>
      </c>
      <c r="N31" s="173">
        <f t="shared" si="6"/>
        <v>2.5</v>
      </c>
      <c r="O31" s="173">
        <f t="shared" si="7"/>
        <v>6.5</v>
      </c>
    </row>
    <row r="32" spans="1:15">
      <c r="A32" s="116">
        <v>2021200597</v>
      </c>
      <c r="B32" s="116" t="s">
        <v>54</v>
      </c>
      <c r="C32" s="142">
        <v>48</v>
      </c>
      <c r="D32" s="142">
        <v>19</v>
      </c>
      <c r="E32" s="102">
        <v>2</v>
      </c>
      <c r="F32" s="102">
        <v>4</v>
      </c>
      <c r="G32" s="116">
        <v>6</v>
      </c>
      <c r="H32" s="152">
        <v>11</v>
      </c>
      <c r="I32" s="172">
        <f t="shared" si="1"/>
        <v>48</v>
      </c>
      <c r="J32" s="172">
        <f t="shared" si="2"/>
        <v>19</v>
      </c>
      <c r="K32" s="173">
        <f t="shared" si="3"/>
        <v>2</v>
      </c>
      <c r="L32" s="174">
        <f t="shared" si="4"/>
        <v>4</v>
      </c>
      <c r="M32" s="173">
        <f t="shared" si="5"/>
        <v>6</v>
      </c>
      <c r="N32" s="173">
        <f t="shared" si="6"/>
        <v>11</v>
      </c>
      <c r="O32" s="173">
        <f t="shared" si="7"/>
        <v>23</v>
      </c>
    </row>
    <row r="33" spans="1:15">
      <c r="A33" s="114">
        <v>2022200653</v>
      </c>
      <c r="B33" s="102" t="s">
        <v>55</v>
      </c>
      <c r="C33" s="156">
        <v>156</v>
      </c>
      <c r="D33" s="150">
        <v>82</v>
      </c>
      <c r="E33" s="116"/>
      <c r="F33" s="116"/>
      <c r="G33" s="116">
        <v>6</v>
      </c>
      <c r="H33" s="152">
        <v>5</v>
      </c>
      <c r="I33" s="172">
        <f t="shared" si="1"/>
        <v>156</v>
      </c>
      <c r="J33" s="172">
        <f t="shared" si="2"/>
        <v>82</v>
      </c>
      <c r="K33" s="173">
        <f t="shared" si="3"/>
        <v>0</v>
      </c>
      <c r="L33" s="174">
        <f t="shared" si="4"/>
        <v>0</v>
      </c>
      <c r="M33" s="173">
        <f t="shared" si="5"/>
        <v>6</v>
      </c>
      <c r="N33" s="173">
        <f t="shared" si="6"/>
        <v>5</v>
      </c>
      <c r="O33" s="173">
        <f t="shared" si="7"/>
        <v>11</v>
      </c>
    </row>
    <row r="34" spans="1:15">
      <c r="A34" s="157">
        <v>2022200669</v>
      </c>
      <c r="B34" s="285" t="s">
        <v>56</v>
      </c>
      <c r="C34" s="142">
        <v>48</v>
      </c>
      <c r="D34" s="142">
        <v>6</v>
      </c>
      <c r="E34" s="116"/>
      <c r="F34" s="116">
        <v>4</v>
      </c>
      <c r="G34" s="116">
        <v>8</v>
      </c>
      <c r="H34" s="152">
        <v>3</v>
      </c>
      <c r="I34" s="172">
        <f t="shared" si="1"/>
        <v>48</v>
      </c>
      <c r="J34" s="172">
        <f t="shared" si="2"/>
        <v>6</v>
      </c>
      <c r="K34" s="173">
        <f t="shared" si="3"/>
        <v>0</v>
      </c>
      <c r="L34" s="174">
        <f t="shared" si="4"/>
        <v>4</v>
      </c>
      <c r="M34" s="173">
        <f t="shared" si="5"/>
        <v>8</v>
      </c>
      <c r="N34" s="173">
        <f t="shared" si="6"/>
        <v>3</v>
      </c>
      <c r="O34" s="173">
        <f t="shared" si="7"/>
        <v>15</v>
      </c>
    </row>
    <row r="35" spans="1:15">
      <c r="A35" s="157">
        <v>2022200651</v>
      </c>
      <c r="B35" s="158" t="s">
        <v>57</v>
      </c>
      <c r="C35" s="142">
        <v>180</v>
      </c>
      <c r="D35" s="142">
        <v>85</v>
      </c>
      <c r="E35" s="116"/>
      <c r="F35" s="116"/>
      <c r="G35" s="116">
        <v>7</v>
      </c>
      <c r="H35" s="152"/>
      <c r="I35" s="172">
        <f t="shared" si="1"/>
        <v>180</v>
      </c>
      <c r="J35" s="172">
        <f t="shared" si="2"/>
        <v>85</v>
      </c>
      <c r="K35" s="173">
        <f t="shared" si="3"/>
        <v>0</v>
      </c>
      <c r="L35" s="174">
        <f t="shared" si="4"/>
        <v>0</v>
      </c>
      <c r="M35" s="173">
        <f t="shared" si="5"/>
        <v>7</v>
      </c>
      <c r="N35" s="173">
        <f t="shared" si="6"/>
        <v>0</v>
      </c>
      <c r="O35" s="173">
        <f t="shared" si="7"/>
        <v>7</v>
      </c>
    </row>
    <row r="36" spans="1:15">
      <c r="A36" s="157">
        <v>2022200652</v>
      </c>
      <c r="B36" s="158" t="s">
        <v>58</v>
      </c>
      <c r="C36" s="149">
        <v>168</v>
      </c>
      <c r="D36" s="150">
        <v>81</v>
      </c>
      <c r="E36" s="116"/>
      <c r="F36" s="116"/>
      <c r="G36" s="116">
        <v>8</v>
      </c>
      <c r="H36" s="152">
        <v>2.5</v>
      </c>
      <c r="I36" s="172">
        <f t="shared" si="1"/>
        <v>168</v>
      </c>
      <c r="J36" s="172">
        <f t="shared" si="2"/>
        <v>81</v>
      </c>
      <c r="K36" s="173">
        <f t="shared" si="3"/>
        <v>0</v>
      </c>
      <c r="L36" s="174">
        <f t="shared" si="4"/>
        <v>0</v>
      </c>
      <c r="M36" s="173">
        <f t="shared" si="5"/>
        <v>8</v>
      </c>
      <c r="N36" s="173">
        <f t="shared" si="6"/>
        <v>2.5</v>
      </c>
      <c r="O36" s="173">
        <f t="shared" si="7"/>
        <v>10.5</v>
      </c>
    </row>
    <row r="37" spans="1:15">
      <c r="A37" s="157">
        <v>2022200650</v>
      </c>
      <c r="B37" s="102" t="s">
        <v>59</v>
      </c>
      <c r="C37" s="142">
        <v>36</v>
      </c>
      <c r="D37" s="142">
        <v>33</v>
      </c>
      <c r="E37" s="102"/>
      <c r="F37" s="102">
        <v>2</v>
      </c>
      <c r="G37" s="116">
        <v>8</v>
      </c>
      <c r="H37" s="152">
        <v>2.5</v>
      </c>
      <c r="I37" s="172">
        <f t="shared" si="1"/>
        <v>36</v>
      </c>
      <c r="J37" s="172">
        <f t="shared" si="2"/>
        <v>33</v>
      </c>
      <c r="K37" s="173">
        <f t="shared" si="3"/>
        <v>0</v>
      </c>
      <c r="L37" s="174">
        <f t="shared" si="4"/>
        <v>2</v>
      </c>
      <c r="M37" s="173">
        <f t="shared" si="5"/>
        <v>8</v>
      </c>
      <c r="N37" s="173">
        <f t="shared" si="6"/>
        <v>2.5</v>
      </c>
      <c r="O37" s="173">
        <f t="shared" si="7"/>
        <v>12.5</v>
      </c>
    </row>
    <row r="38" spans="1:15">
      <c r="A38" s="116">
        <v>2020200574</v>
      </c>
      <c r="B38" s="116" t="s">
        <v>61</v>
      </c>
      <c r="C38" s="116"/>
      <c r="D38" s="116"/>
      <c r="E38" s="116"/>
      <c r="F38" s="116"/>
      <c r="G38" s="116"/>
      <c r="H38" s="152"/>
      <c r="I38" s="172">
        <f t="shared" si="1"/>
        <v>0</v>
      </c>
      <c r="J38" s="172">
        <f t="shared" si="2"/>
        <v>0</v>
      </c>
      <c r="K38" s="173">
        <f t="shared" si="3"/>
        <v>0</v>
      </c>
      <c r="L38" s="174">
        <f t="shared" si="4"/>
        <v>0</v>
      </c>
      <c r="M38" s="173">
        <f t="shared" si="5"/>
        <v>0</v>
      </c>
      <c r="N38" s="173">
        <f t="shared" si="6"/>
        <v>0</v>
      </c>
      <c r="O38" s="173">
        <f t="shared" si="7"/>
        <v>0</v>
      </c>
    </row>
    <row r="39" spans="1:15">
      <c r="A39" s="116">
        <v>2020200573</v>
      </c>
      <c r="B39" s="116" t="s">
        <v>63</v>
      </c>
      <c r="C39" s="157"/>
      <c r="D39" s="157"/>
      <c r="E39" s="157"/>
      <c r="F39" s="157"/>
      <c r="G39" s="118"/>
      <c r="H39" s="159"/>
      <c r="I39" s="172">
        <f t="shared" si="1"/>
        <v>0</v>
      </c>
      <c r="J39" s="172">
        <f t="shared" si="2"/>
        <v>0</v>
      </c>
      <c r="K39" s="173">
        <f t="shared" si="3"/>
        <v>0</v>
      </c>
      <c r="L39" s="174">
        <f t="shared" si="4"/>
        <v>0</v>
      </c>
      <c r="M39" s="173">
        <f t="shared" si="5"/>
        <v>0</v>
      </c>
      <c r="N39" s="173">
        <f t="shared" si="6"/>
        <v>0</v>
      </c>
      <c r="O39" s="173">
        <f t="shared" si="7"/>
        <v>0</v>
      </c>
    </row>
    <row r="40" spans="1:15">
      <c r="A40" s="116">
        <v>2021200578</v>
      </c>
      <c r="B40" s="116" t="s">
        <v>64</v>
      </c>
      <c r="C40" s="116"/>
      <c r="D40" s="116"/>
      <c r="E40" s="106"/>
      <c r="F40" s="106"/>
      <c r="G40" s="106"/>
      <c r="H40" s="119">
        <v>15</v>
      </c>
      <c r="I40" s="172">
        <f t="shared" si="1"/>
        <v>0</v>
      </c>
      <c r="J40" s="172">
        <f t="shared" si="2"/>
        <v>0</v>
      </c>
      <c r="K40" s="173">
        <f t="shared" si="3"/>
        <v>0</v>
      </c>
      <c r="L40" s="174">
        <f t="shared" si="4"/>
        <v>0</v>
      </c>
      <c r="M40" s="173">
        <f t="shared" si="5"/>
        <v>0</v>
      </c>
      <c r="N40" s="173">
        <f t="shared" si="6"/>
        <v>15</v>
      </c>
      <c r="O40" s="173">
        <f t="shared" si="7"/>
        <v>15</v>
      </c>
    </row>
    <row r="41" spans="1:15">
      <c r="A41" s="102">
        <v>2022200616</v>
      </c>
      <c r="B41" s="160" t="s">
        <v>65</v>
      </c>
      <c r="C41" s="157"/>
      <c r="D41" s="157"/>
      <c r="E41" s="106"/>
      <c r="F41" s="106"/>
      <c r="G41" s="106"/>
      <c r="H41" s="119">
        <v>2.5</v>
      </c>
      <c r="I41" s="172">
        <f t="shared" si="1"/>
        <v>0</v>
      </c>
      <c r="J41" s="172">
        <f t="shared" si="2"/>
        <v>0</v>
      </c>
      <c r="K41" s="173">
        <f t="shared" si="3"/>
        <v>0</v>
      </c>
      <c r="L41" s="174">
        <f t="shared" si="4"/>
        <v>0</v>
      </c>
      <c r="M41" s="173">
        <f t="shared" si="5"/>
        <v>0</v>
      </c>
      <c r="N41" s="173">
        <f t="shared" si="6"/>
        <v>2.5</v>
      </c>
      <c r="O41" s="173">
        <f t="shared" si="7"/>
        <v>2.5</v>
      </c>
    </row>
    <row r="42" spans="1:15">
      <c r="A42" s="114">
        <v>2022200622</v>
      </c>
      <c r="B42" s="158" t="s">
        <v>66</v>
      </c>
      <c r="C42" s="116"/>
      <c r="D42" s="116"/>
      <c r="E42" s="106"/>
      <c r="F42" s="106"/>
      <c r="G42" s="106"/>
      <c r="H42" s="119">
        <v>2.5</v>
      </c>
      <c r="I42" s="172">
        <f t="shared" si="1"/>
        <v>0</v>
      </c>
      <c r="J42" s="172">
        <f t="shared" si="2"/>
        <v>0</v>
      </c>
      <c r="K42" s="173">
        <f t="shared" si="3"/>
        <v>0</v>
      </c>
      <c r="L42" s="174">
        <f t="shared" si="4"/>
        <v>0</v>
      </c>
      <c r="M42" s="173">
        <f t="shared" si="5"/>
        <v>0</v>
      </c>
      <c r="N42" s="173">
        <f t="shared" si="6"/>
        <v>2.5</v>
      </c>
      <c r="O42" s="173">
        <f t="shared" si="7"/>
        <v>2.5</v>
      </c>
    </row>
    <row r="43" spans="1:15">
      <c r="A43" s="114">
        <v>2023200676</v>
      </c>
      <c r="B43" s="116" t="s">
        <v>67</v>
      </c>
      <c r="C43" s="142">
        <v>48</v>
      </c>
      <c r="D43" s="142">
        <v>26</v>
      </c>
      <c r="E43" s="106"/>
      <c r="F43" s="106"/>
      <c r="G43" s="106">
        <v>8</v>
      </c>
      <c r="H43" s="119">
        <v>0.5</v>
      </c>
      <c r="I43" s="172">
        <f t="shared" si="1"/>
        <v>48</v>
      </c>
      <c r="J43" s="172">
        <f t="shared" si="2"/>
        <v>26</v>
      </c>
      <c r="K43" s="173">
        <f t="shared" si="3"/>
        <v>0</v>
      </c>
      <c r="L43" s="174">
        <f t="shared" si="4"/>
        <v>0</v>
      </c>
      <c r="M43" s="173">
        <f t="shared" si="5"/>
        <v>8</v>
      </c>
      <c r="N43" s="173">
        <f t="shared" si="6"/>
        <v>0.5</v>
      </c>
      <c r="O43" s="173">
        <f t="shared" si="7"/>
        <v>8.5</v>
      </c>
    </row>
    <row r="44" spans="1:15">
      <c r="A44" s="114">
        <v>2023200686</v>
      </c>
      <c r="B44" s="158" t="s">
        <v>68</v>
      </c>
      <c r="C44" s="156">
        <v>174</v>
      </c>
      <c r="D44" s="150">
        <v>84</v>
      </c>
      <c r="E44" s="106"/>
      <c r="F44" s="106"/>
      <c r="G44" s="161">
        <v>8</v>
      </c>
      <c r="H44" s="162"/>
      <c r="I44" s="172">
        <f t="shared" si="1"/>
        <v>174</v>
      </c>
      <c r="J44" s="172">
        <f t="shared" si="2"/>
        <v>84</v>
      </c>
      <c r="K44" s="173">
        <f t="shared" si="3"/>
        <v>0</v>
      </c>
      <c r="L44" s="174">
        <f t="shared" si="4"/>
        <v>0</v>
      </c>
      <c r="M44" s="173">
        <f t="shared" si="5"/>
        <v>8</v>
      </c>
      <c r="N44" s="173">
        <f t="shared" si="6"/>
        <v>0</v>
      </c>
      <c r="O44" s="173">
        <f t="shared" si="7"/>
        <v>8</v>
      </c>
    </row>
    <row r="45" spans="1:15">
      <c r="A45" s="114">
        <v>2010170178</v>
      </c>
      <c r="B45" s="102" t="s">
        <v>69</v>
      </c>
      <c r="C45" s="145">
        <v>30</v>
      </c>
      <c r="D45" s="146">
        <v>8</v>
      </c>
      <c r="E45" s="106"/>
      <c r="F45" s="106"/>
      <c r="G45" s="106">
        <v>3</v>
      </c>
      <c r="H45" s="163"/>
      <c r="I45" s="172">
        <f t="shared" si="1"/>
        <v>30</v>
      </c>
      <c r="J45" s="172">
        <f t="shared" si="2"/>
        <v>8</v>
      </c>
      <c r="K45" s="173">
        <f t="shared" si="3"/>
        <v>0</v>
      </c>
      <c r="L45" s="174">
        <f t="shared" si="4"/>
        <v>0</v>
      </c>
      <c r="M45" s="173">
        <f t="shared" si="5"/>
        <v>3</v>
      </c>
      <c r="N45" s="173">
        <f t="shared" si="6"/>
        <v>0</v>
      </c>
      <c r="O45" s="173">
        <f t="shared" si="7"/>
        <v>3</v>
      </c>
    </row>
    <row r="46" spans="1:15">
      <c r="A46" s="142">
        <v>2024200720</v>
      </c>
      <c r="B46" s="142" t="s">
        <v>70</v>
      </c>
      <c r="C46" s="164">
        <v>0</v>
      </c>
      <c r="D46" s="146">
        <v>7</v>
      </c>
      <c r="E46" s="102">
        <v>2</v>
      </c>
      <c r="F46" s="102">
        <v>8</v>
      </c>
      <c r="G46" s="106">
        <v>7</v>
      </c>
      <c r="H46" s="163"/>
      <c r="I46" s="172">
        <f t="shared" si="1"/>
        <v>0</v>
      </c>
      <c r="J46" s="172">
        <f t="shared" si="2"/>
        <v>7</v>
      </c>
      <c r="K46" s="173">
        <f t="shared" si="3"/>
        <v>2</v>
      </c>
      <c r="L46" s="174">
        <f t="shared" si="4"/>
        <v>8</v>
      </c>
      <c r="M46" s="173">
        <f t="shared" si="5"/>
        <v>7</v>
      </c>
      <c r="N46" s="173">
        <f t="shared" si="6"/>
        <v>0</v>
      </c>
      <c r="O46" s="173">
        <f t="shared" si="7"/>
        <v>17</v>
      </c>
    </row>
    <row r="47" spans="1:15">
      <c r="A47" s="142">
        <v>2024200721</v>
      </c>
      <c r="B47" s="142" t="s">
        <v>71</v>
      </c>
      <c r="C47" s="156">
        <v>0</v>
      </c>
      <c r="D47" s="150">
        <v>84</v>
      </c>
      <c r="E47" s="106"/>
      <c r="F47" s="106">
        <v>2</v>
      </c>
      <c r="G47" s="106">
        <v>7</v>
      </c>
      <c r="H47" s="106"/>
      <c r="I47" s="172">
        <f t="shared" si="1"/>
        <v>0</v>
      </c>
      <c r="J47" s="172">
        <f t="shared" si="2"/>
        <v>84</v>
      </c>
      <c r="K47" s="173">
        <f t="shared" si="3"/>
        <v>0</v>
      </c>
      <c r="L47" s="174">
        <f t="shared" si="4"/>
        <v>2</v>
      </c>
      <c r="M47" s="173">
        <f t="shared" si="5"/>
        <v>7</v>
      </c>
      <c r="N47" s="173">
        <f t="shared" si="6"/>
        <v>0</v>
      </c>
      <c r="O47" s="173">
        <f t="shared" si="7"/>
        <v>9</v>
      </c>
    </row>
    <row r="48" spans="1:15">
      <c r="A48" s="106">
        <v>2024200734</v>
      </c>
      <c r="B48" s="106" t="s">
        <v>72</v>
      </c>
      <c r="C48" s="142"/>
      <c r="D48" s="142"/>
      <c r="E48" s="106"/>
      <c r="F48" s="106">
        <v>4</v>
      </c>
      <c r="G48" s="106">
        <v>4</v>
      </c>
      <c r="H48" s="106">
        <v>3</v>
      </c>
      <c r="I48" s="172">
        <f t="shared" si="1"/>
        <v>0</v>
      </c>
      <c r="J48" s="172">
        <f t="shared" si="2"/>
        <v>0</v>
      </c>
      <c r="K48" s="173">
        <f t="shared" si="3"/>
        <v>0</v>
      </c>
      <c r="L48" s="174">
        <f t="shared" si="4"/>
        <v>4</v>
      </c>
      <c r="M48" s="173">
        <f t="shared" si="5"/>
        <v>4</v>
      </c>
      <c r="N48" s="173">
        <f t="shared" si="6"/>
        <v>3</v>
      </c>
      <c r="O48" s="173">
        <f t="shared" si="7"/>
        <v>11</v>
      </c>
    </row>
    <row r="49" spans="1:15">
      <c r="A49" s="142">
        <v>2024200743</v>
      </c>
      <c r="B49" s="142" t="s">
        <v>73</v>
      </c>
      <c r="C49" s="142"/>
      <c r="D49" s="142"/>
      <c r="E49" s="102">
        <v>4</v>
      </c>
      <c r="F49" s="102">
        <v>10</v>
      </c>
      <c r="G49" s="106">
        <v>8</v>
      </c>
      <c r="H49" s="106">
        <v>0.5</v>
      </c>
      <c r="I49" s="172">
        <f t="shared" si="1"/>
        <v>0</v>
      </c>
      <c r="J49" s="172">
        <f t="shared" si="2"/>
        <v>0</v>
      </c>
      <c r="K49" s="173">
        <f t="shared" si="3"/>
        <v>4</v>
      </c>
      <c r="L49" s="174">
        <f t="shared" si="4"/>
        <v>10</v>
      </c>
      <c r="M49" s="173">
        <f t="shared" si="5"/>
        <v>8</v>
      </c>
      <c r="N49" s="173">
        <f t="shared" si="6"/>
        <v>0.5</v>
      </c>
      <c r="O49" s="173">
        <f t="shared" si="7"/>
        <v>22.5</v>
      </c>
    </row>
    <row r="50" spans="1:15">
      <c r="A50" s="142">
        <v>2009110055</v>
      </c>
      <c r="B50" s="142" t="s">
        <v>74</v>
      </c>
      <c r="C50" s="145">
        <v>0</v>
      </c>
      <c r="D50" s="146">
        <v>10</v>
      </c>
      <c r="E50" s="106"/>
      <c r="F50" s="106"/>
      <c r="G50" s="106"/>
      <c r="H50" s="106"/>
      <c r="I50" s="172">
        <f t="shared" si="1"/>
        <v>0</v>
      </c>
      <c r="J50" s="172">
        <f t="shared" si="2"/>
        <v>10</v>
      </c>
      <c r="K50" s="173">
        <f t="shared" si="3"/>
        <v>0</v>
      </c>
      <c r="L50" s="174">
        <f t="shared" si="4"/>
        <v>0</v>
      </c>
      <c r="M50" s="173">
        <f t="shared" si="5"/>
        <v>0</v>
      </c>
      <c r="N50" s="173">
        <f t="shared" si="6"/>
        <v>0</v>
      </c>
      <c r="O50" s="173">
        <f t="shared" si="7"/>
        <v>0</v>
      </c>
    </row>
    <row r="51" spans="1:15">
      <c r="A51" s="114">
        <v>1996200254</v>
      </c>
      <c r="B51" s="158" t="s">
        <v>76</v>
      </c>
      <c r="C51" s="142">
        <v>60</v>
      </c>
      <c r="D51" s="142">
        <v>30</v>
      </c>
      <c r="E51" s="106"/>
      <c r="F51" s="106"/>
      <c r="G51" s="106"/>
      <c r="H51" s="119"/>
      <c r="I51" s="172">
        <f t="shared" si="1"/>
        <v>60</v>
      </c>
      <c r="J51" s="172">
        <f t="shared" si="2"/>
        <v>30</v>
      </c>
      <c r="K51" s="173">
        <f t="shared" si="3"/>
        <v>0</v>
      </c>
      <c r="L51" s="174">
        <f t="shared" si="4"/>
        <v>0</v>
      </c>
      <c r="M51" s="173">
        <f t="shared" si="5"/>
        <v>0</v>
      </c>
      <c r="N51" s="173">
        <f t="shared" si="6"/>
        <v>0</v>
      </c>
      <c r="O51" s="173">
        <f t="shared" si="7"/>
        <v>0</v>
      </c>
    </row>
    <row r="52" spans="1:15">
      <c r="A52" s="157">
        <v>1989100048</v>
      </c>
      <c r="B52" s="158" t="s">
        <v>78</v>
      </c>
      <c r="C52" s="142">
        <v>48</v>
      </c>
      <c r="D52" s="142">
        <v>20</v>
      </c>
      <c r="E52" s="102"/>
      <c r="F52" s="102">
        <v>2</v>
      </c>
      <c r="G52" s="106"/>
      <c r="H52" s="119"/>
      <c r="I52" s="172">
        <f t="shared" si="1"/>
        <v>48</v>
      </c>
      <c r="J52" s="172">
        <f t="shared" si="2"/>
        <v>20</v>
      </c>
      <c r="K52" s="173">
        <f t="shared" si="3"/>
        <v>0</v>
      </c>
      <c r="L52" s="174">
        <f t="shared" si="4"/>
        <v>2</v>
      </c>
      <c r="M52" s="173">
        <f t="shared" si="5"/>
        <v>0</v>
      </c>
      <c r="N52" s="173">
        <f t="shared" si="6"/>
        <v>0</v>
      </c>
      <c r="O52" s="173">
        <f t="shared" si="7"/>
        <v>2</v>
      </c>
    </row>
  </sheetData>
  <mergeCells count="10">
    <mergeCell ref="A1:O1"/>
    <mergeCell ref="A2:B2"/>
    <mergeCell ref="C2:D2"/>
    <mergeCell ref="F2:G2"/>
    <mergeCell ref="H2:I2"/>
    <mergeCell ref="A3:O3"/>
    <mergeCell ref="C4:H4"/>
    <mergeCell ref="I4:O4"/>
    <mergeCell ref="A4:A5"/>
    <mergeCell ref="B4:B5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18"/>
  <sheetViews>
    <sheetView topLeftCell="A4" workbookViewId="0">
      <selection activeCell="E4" sqref="E4"/>
    </sheetView>
  </sheetViews>
  <sheetFormatPr defaultColWidth="9" defaultRowHeight="15.6" outlineLevelCol="5"/>
  <cols>
    <col min="2" max="2" width="19.3" customWidth="1"/>
    <col min="3" max="3" width="24.4" customWidth="1"/>
    <col min="4" max="4" width="11.9" customWidth="1"/>
    <col min="5" max="5" width="11.8" customWidth="1"/>
    <col min="6" max="6" width="11" customWidth="1"/>
  </cols>
  <sheetData>
    <row r="1" ht="27" customHeight="1" spans="2:6">
      <c r="B1" s="108" t="s">
        <v>236</v>
      </c>
      <c r="C1" s="108"/>
      <c r="D1" s="108"/>
      <c r="E1" s="108"/>
      <c r="F1" s="108"/>
    </row>
    <row r="2" ht="15" customHeight="1" spans="2:6">
      <c r="B2" s="109" t="s">
        <v>237</v>
      </c>
      <c r="C2" s="109"/>
      <c r="D2" s="109"/>
      <c r="E2" s="109"/>
      <c r="F2" s="109"/>
    </row>
    <row r="3" ht="15" customHeight="1" spans="2:6">
      <c r="B3" s="110" t="s">
        <v>93</v>
      </c>
      <c r="C3" s="111" t="s">
        <v>238</v>
      </c>
      <c r="D3" s="111" t="s">
        <v>239</v>
      </c>
      <c r="E3" s="112" t="s">
        <v>240</v>
      </c>
      <c r="F3" s="113"/>
    </row>
    <row r="4" ht="15" customHeight="1" spans="2:6">
      <c r="B4" s="114" t="s">
        <v>241</v>
      </c>
      <c r="C4" s="102" t="s">
        <v>116</v>
      </c>
      <c r="D4" s="106">
        <v>4404</v>
      </c>
      <c r="E4" s="115" t="s">
        <v>30</v>
      </c>
      <c r="F4" s="116" t="s">
        <v>49</v>
      </c>
    </row>
    <row r="5" ht="15" customHeight="1" spans="2:6">
      <c r="B5" s="114" t="s">
        <v>242</v>
      </c>
      <c r="C5" s="102" t="s">
        <v>116</v>
      </c>
      <c r="D5" s="106">
        <v>4405</v>
      </c>
      <c r="E5" s="106" t="s">
        <v>70</v>
      </c>
      <c r="F5" s="116" t="s">
        <v>50</v>
      </c>
    </row>
    <row r="6" ht="15" customHeight="1" spans="2:6">
      <c r="B6" s="106" t="s">
        <v>243</v>
      </c>
      <c r="C6" s="102" t="s">
        <v>121</v>
      </c>
      <c r="D6" s="106">
        <v>4406</v>
      </c>
      <c r="E6" s="106" t="s">
        <v>71</v>
      </c>
      <c r="F6" s="116" t="s">
        <v>21</v>
      </c>
    </row>
    <row r="7" ht="15" customHeight="1" spans="2:6">
      <c r="B7" s="106" t="s">
        <v>244</v>
      </c>
      <c r="C7" s="102" t="s">
        <v>121</v>
      </c>
      <c r="D7" s="106">
        <v>4407</v>
      </c>
      <c r="E7" s="106" t="s">
        <v>72</v>
      </c>
      <c r="F7" s="117" t="s">
        <v>35</v>
      </c>
    </row>
    <row r="8" ht="15" customHeight="1" spans="2:6">
      <c r="B8" s="106" t="s">
        <v>245</v>
      </c>
      <c r="C8" s="102" t="s">
        <v>121</v>
      </c>
      <c r="D8" s="106">
        <v>4408</v>
      </c>
      <c r="E8" s="106" t="s">
        <v>73</v>
      </c>
      <c r="F8" s="115" t="s">
        <v>42</v>
      </c>
    </row>
    <row r="9" ht="15" customHeight="1" spans="2:6">
      <c r="B9" s="106" t="s">
        <v>246</v>
      </c>
      <c r="C9" s="102" t="s">
        <v>116</v>
      </c>
      <c r="D9" s="106">
        <v>5301</v>
      </c>
      <c r="E9" s="116" t="s">
        <v>67</v>
      </c>
      <c r="F9" s="115" t="s">
        <v>33</v>
      </c>
    </row>
    <row r="10" ht="15" customHeight="1" spans="2:6">
      <c r="B10" s="106" t="s">
        <v>247</v>
      </c>
      <c r="C10" s="102" t="s">
        <v>116</v>
      </c>
      <c r="D10" s="106">
        <v>5303</v>
      </c>
      <c r="E10" s="116" t="s">
        <v>68</v>
      </c>
      <c r="F10" s="116" t="s">
        <v>43</v>
      </c>
    </row>
    <row r="11" ht="15" customHeight="1" spans="2:6">
      <c r="B11" s="114" t="s">
        <v>248</v>
      </c>
      <c r="C11" s="102" t="s">
        <v>116</v>
      </c>
      <c r="D11" s="106">
        <v>5305</v>
      </c>
      <c r="E11" s="286" t="s">
        <v>56</v>
      </c>
      <c r="F11" s="116" t="s">
        <v>27</v>
      </c>
    </row>
    <row r="12" ht="15" customHeight="1" spans="2:6">
      <c r="B12" s="114" t="s">
        <v>249</v>
      </c>
      <c r="C12" s="102" t="s">
        <v>116</v>
      </c>
      <c r="D12" s="106">
        <v>5306</v>
      </c>
      <c r="E12" s="119" t="s">
        <v>57</v>
      </c>
      <c r="F12" s="116" t="s">
        <v>45</v>
      </c>
    </row>
    <row r="13" ht="15" customHeight="1" spans="2:6">
      <c r="B13" s="114" t="s">
        <v>250</v>
      </c>
      <c r="C13" s="102" t="s">
        <v>191</v>
      </c>
      <c r="D13" s="106" t="s">
        <v>251</v>
      </c>
      <c r="E13" s="119" t="s">
        <v>58</v>
      </c>
      <c r="F13" s="116" t="s">
        <v>47</v>
      </c>
    </row>
    <row r="14" ht="15" customHeight="1" spans="2:6">
      <c r="B14" s="106" t="s">
        <v>252</v>
      </c>
      <c r="C14" s="102" t="s">
        <v>191</v>
      </c>
      <c r="D14" s="106" t="s">
        <v>253</v>
      </c>
      <c r="E14" s="102" t="s">
        <v>59</v>
      </c>
      <c r="F14" s="117" t="s">
        <v>37</v>
      </c>
    </row>
    <row r="15" ht="15" customHeight="1" spans="2:6">
      <c r="B15" s="106" t="s">
        <v>254</v>
      </c>
      <c r="C15" s="102" t="s">
        <v>191</v>
      </c>
      <c r="D15" s="106" t="s">
        <v>255</v>
      </c>
      <c r="E15" s="116" t="s">
        <v>54</v>
      </c>
      <c r="F15" s="117" t="s">
        <v>34</v>
      </c>
    </row>
    <row r="16" ht="15" customHeight="1" spans="2:6">
      <c r="B16" s="106" t="s">
        <v>256</v>
      </c>
      <c r="C16" s="102" t="s">
        <v>191</v>
      </c>
      <c r="D16" s="106" t="s">
        <v>257</v>
      </c>
      <c r="E16" s="102" t="s">
        <v>55</v>
      </c>
      <c r="F16" s="116" t="s">
        <v>40</v>
      </c>
    </row>
    <row r="17" ht="15" customHeight="1" spans="2:6">
      <c r="B17" s="111" t="s">
        <v>258</v>
      </c>
      <c r="C17" s="111"/>
      <c r="D17" s="111"/>
      <c r="E17" s="111"/>
      <c r="F17" s="111"/>
    </row>
    <row r="18" ht="15" customHeight="1" spans="2:6">
      <c r="B18" s="110" t="s">
        <v>93</v>
      </c>
      <c r="C18" s="111" t="s">
        <v>238</v>
      </c>
      <c r="D18" s="111" t="s">
        <v>239</v>
      </c>
      <c r="E18" s="112" t="s">
        <v>240</v>
      </c>
      <c r="F18" s="113"/>
    </row>
    <row r="19" ht="15" customHeight="1" spans="2:6">
      <c r="B19" s="102" t="s">
        <v>113</v>
      </c>
      <c r="C19" s="102" t="s">
        <v>110</v>
      </c>
      <c r="D19" s="106">
        <v>4406</v>
      </c>
      <c r="E19" s="115" t="s">
        <v>33</v>
      </c>
      <c r="F19" s="115" t="s">
        <v>71</v>
      </c>
    </row>
    <row r="20" ht="15" customHeight="1" spans="2:6">
      <c r="B20" s="102" t="s">
        <v>259</v>
      </c>
      <c r="C20" s="102" t="s">
        <v>110</v>
      </c>
      <c r="D20" s="106">
        <v>4407</v>
      </c>
      <c r="E20" s="115" t="s">
        <v>34</v>
      </c>
      <c r="F20" s="115" t="s">
        <v>69</v>
      </c>
    </row>
    <row r="21" ht="15" customHeight="1" spans="2:6">
      <c r="B21" s="102" t="s">
        <v>260</v>
      </c>
      <c r="C21" s="102" t="s">
        <v>110</v>
      </c>
      <c r="D21" s="106">
        <v>4408</v>
      </c>
      <c r="E21" s="117" t="s">
        <v>35</v>
      </c>
      <c r="F21" s="120" t="s">
        <v>54</v>
      </c>
    </row>
    <row r="22" ht="15" customHeight="1" spans="2:6">
      <c r="B22" s="102" t="s">
        <v>261</v>
      </c>
      <c r="C22" s="102" t="s">
        <v>110</v>
      </c>
      <c r="D22" s="106">
        <v>5301</v>
      </c>
      <c r="E22" s="115" t="s">
        <v>38</v>
      </c>
      <c r="F22" s="115" t="s">
        <v>72</v>
      </c>
    </row>
    <row r="23" ht="15" customHeight="1" spans="2:6">
      <c r="B23" s="102" t="s">
        <v>159</v>
      </c>
      <c r="C23" s="102" t="s">
        <v>156</v>
      </c>
      <c r="D23" s="106">
        <v>5303</v>
      </c>
      <c r="E23" s="106" t="s">
        <v>73</v>
      </c>
      <c r="F23" s="115" t="s">
        <v>42</v>
      </c>
    </row>
    <row r="24" ht="15" customHeight="1" spans="2:6">
      <c r="B24" s="102" t="s">
        <v>262</v>
      </c>
      <c r="C24" s="102" t="s">
        <v>156</v>
      </c>
      <c r="D24" s="106">
        <v>5305</v>
      </c>
      <c r="E24" s="116" t="s">
        <v>67</v>
      </c>
      <c r="F24" s="106" t="s">
        <v>70</v>
      </c>
    </row>
    <row r="25" ht="15" customHeight="1" spans="2:6">
      <c r="B25" s="102" t="s">
        <v>263</v>
      </c>
      <c r="C25" s="102" t="s">
        <v>152</v>
      </c>
      <c r="D25" s="106">
        <v>5306</v>
      </c>
      <c r="E25" s="116" t="s">
        <v>68</v>
      </c>
      <c r="F25" s="116" t="s">
        <v>27</v>
      </c>
    </row>
    <row r="26" ht="15" customHeight="1" spans="2:6">
      <c r="B26" s="102" t="s">
        <v>264</v>
      </c>
      <c r="C26" s="102" t="s">
        <v>152</v>
      </c>
      <c r="D26" s="106" t="s">
        <v>251</v>
      </c>
      <c r="E26" s="286" t="s">
        <v>56</v>
      </c>
      <c r="F26" s="116" t="s">
        <v>44</v>
      </c>
    </row>
    <row r="27" ht="15" customHeight="1" spans="2:6">
      <c r="B27" s="102" t="s">
        <v>153</v>
      </c>
      <c r="C27" s="102" t="s">
        <v>152</v>
      </c>
      <c r="D27" s="106" t="s">
        <v>253</v>
      </c>
      <c r="E27" s="119" t="s">
        <v>57</v>
      </c>
      <c r="F27" s="116" t="s">
        <v>45</v>
      </c>
    </row>
    <row r="28" ht="15" customHeight="1" spans="2:6">
      <c r="B28" s="102" t="s">
        <v>127</v>
      </c>
      <c r="C28" s="102" t="s">
        <v>161</v>
      </c>
      <c r="D28" s="106" t="s">
        <v>255</v>
      </c>
      <c r="E28" s="119" t="s">
        <v>58</v>
      </c>
      <c r="F28" s="116" t="s">
        <v>47</v>
      </c>
    </row>
    <row r="29" ht="15" customHeight="1" spans="2:6">
      <c r="B29" s="102" t="s">
        <v>128</v>
      </c>
      <c r="C29" s="102" t="s">
        <v>161</v>
      </c>
      <c r="D29" s="106" t="s">
        <v>257</v>
      </c>
      <c r="E29" s="102" t="s">
        <v>59</v>
      </c>
      <c r="F29" s="117" t="s">
        <v>37</v>
      </c>
    </row>
    <row r="30" ht="15" customHeight="1" spans="2:6">
      <c r="B30" s="111" t="s">
        <v>265</v>
      </c>
      <c r="C30" s="111"/>
      <c r="D30" s="111"/>
      <c r="E30" s="111"/>
      <c r="F30" s="111"/>
    </row>
    <row r="31" ht="15" customHeight="1" spans="2:6">
      <c r="B31" s="110" t="s">
        <v>93</v>
      </c>
      <c r="C31" s="111" t="s">
        <v>238</v>
      </c>
      <c r="D31" s="111" t="s">
        <v>239</v>
      </c>
      <c r="E31" s="112" t="s">
        <v>240</v>
      </c>
      <c r="F31" s="113"/>
    </row>
    <row r="32" ht="15" customHeight="1" spans="2:6">
      <c r="B32" s="102" t="s">
        <v>113</v>
      </c>
      <c r="C32" s="102" t="s">
        <v>141</v>
      </c>
      <c r="D32" s="106">
        <v>4404</v>
      </c>
      <c r="E32" s="115" t="s">
        <v>38</v>
      </c>
      <c r="F32" s="116" t="s">
        <v>49</v>
      </c>
    </row>
    <row r="33" ht="15" customHeight="1" spans="2:6">
      <c r="B33" s="102" t="s">
        <v>259</v>
      </c>
      <c r="C33" s="102" t="s">
        <v>141</v>
      </c>
      <c r="D33" s="106" t="s">
        <v>255</v>
      </c>
      <c r="E33" s="106" t="s">
        <v>70</v>
      </c>
      <c r="F33" s="116" t="s">
        <v>50</v>
      </c>
    </row>
    <row r="34" ht="15" customHeight="1" spans="2:6">
      <c r="B34" s="102" t="s">
        <v>260</v>
      </c>
      <c r="C34" s="102" t="s">
        <v>141</v>
      </c>
      <c r="D34" s="106">
        <v>4406</v>
      </c>
      <c r="E34" s="106" t="s">
        <v>71</v>
      </c>
      <c r="F34" s="116" t="s">
        <v>54</v>
      </c>
    </row>
    <row r="35" ht="15" customHeight="1" spans="2:6">
      <c r="B35" s="102" t="s">
        <v>261</v>
      </c>
      <c r="C35" s="102" t="s">
        <v>141</v>
      </c>
      <c r="D35" s="106" t="s">
        <v>257</v>
      </c>
      <c r="E35" s="106" t="s">
        <v>72</v>
      </c>
      <c r="F35" s="115" t="s">
        <v>35</v>
      </c>
    </row>
    <row r="36" ht="15" customHeight="1" spans="2:6">
      <c r="B36" s="102" t="s">
        <v>159</v>
      </c>
      <c r="C36" s="102" t="s">
        <v>223</v>
      </c>
      <c r="D36" s="106">
        <v>4408</v>
      </c>
      <c r="E36" s="106" t="s">
        <v>73</v>
      </c>
      <c r="F36" s="115" t="s">
        <v>42</v>
      </c>
    </row>
    <row r="37" ht="15" customHeight="1" spans="2:6">
      <c r="B37" s="102" t="s">
        <v>262</v>
      </c>
      <c r="C37" s="102" t="s">
        <v>223</v>
      </c>
      <c r="D37" s="106">
        <v>5301</v>
      </c>
      <c r="E37" s="116" t="s">
        <v>67</v>
      </c>
      <c r="F37" s="116" t="s">
        <v>55</v>
      </c>
    </row>
    <row r="38" ht="15" customHeight="1" spans="2:6">
      <c r="B38" s="102" t="s">
        <v>263</v>
      </c>
      <c r="C38" s="102" t="s">
        <v>223</v>
      </c>
      <c r="D38" s="106">
        <v>5303</v>
      </c>
      <c r="E38" s="116" t="s">
        <v>68</v>
      </c>
      <c r="F38" s="116" t="s">
        <v>43</v>
      </c>
    </row>
    <row r="39" ht="15" customHeight="1" spans="2:6">
      <c r="B39" s="102" t="s">
        <v>264</v>
      </c>
      <c r="C39" s="102" t="s">
        <v>223</v>
      </c>
      <c r="D39" s="106">
        <v>5305</v>
      </c>
      <c r="E39" s="286" t="s">
        <v>56</v>
      </c>
      <c r="F39" s="116" t="s">
        <v>44</v>
      </c>
    </row>
    <row r="40" ht="15" customHeight="1" spans="2:6">
      <c r="B40" s="102" t="s">
        <v>153</v>
      </c>
      <c r="C40" s="102" t="s">
        <v>223</v>
      </c>
      <c r="D40" s="106">
        <v>5306</v>
      </c>
      <c r="E40" s="119" t="s">
        <v>57</v>
      </c>
      <c r="F40" s="116" t="s">
        <v>45</v>
      </c>
    </row>
    <row r="41" ht="15" customHeight="1" spans="2:6">
      <c r="B41" s="102" t="s">
        <v>127</v>
      </c>
      <c r="C41" s="102" t="s">
        <v>216</v>
      </c>
      <c r="D41" s="106" t="s">
        <v>251</v>
      </c>
      <c r="E41" s="119" t="s">
        <v>58</v>
      </c>
      <c r="F41" s="116" t="s">
        <v>47</v>
      </c>
    </row>
    <row r="42" ht="15" customHeight="1" spans="2:6">
      <c r="B42" s="102" t="s">
        <v>128</v>
      </c>
      <c r="C42" s="102" t="s">
        <v>216</v>
      </c>
      <c r="D42" s="106" t="s">
        <v>253</v>
      </c>
      <c r="E42" s="102" t="s">
        <v>59</v>
      </c>
      <c r="F42" s="117" t="s">
        <v>37</v>
      </c>
    </row>
    <row r="43" ht="15" customHeight="1" spans="2:6">
      <c r="B43" s="111" t="s">
        <v>266</v>
      </c>
      <c r="C43" s="111"/>
      <c r="D43" s="111"/>
      <c r="E43" s="111"/>
      <c r="F43" s="111"/>
    </row>
    <row r="44" ht="15" customHeight="1" spans="2:6">
      <c r="B44" s="102" t="s">
        <v>113</v>
      </c>
      <c r="C44" s="102" t="s">
        <v>267</v>
      </c>
      <c r="D44" s="106">
        <v>4406</v>
      </c>
      <c r="E44" s="115" t="s">
        <v>33</v>
      </c>
      <c r="F44" s="115" t="s">
        <v>71</v>
      </c>
    </row>
    <row r="45" ht="15" customHeight="1" spans="2:6">
      <c r="B45" s="102" t="s">
        <v>259</v>
      </c>
      <c r="C45" s="102" t="s">
        <v>267</v>
      </c>
      <c r="D45" s="106">
        <v>4407</v>
      </c>
      <c r="E45" s="115" t="s">
        <v>34</v>
      </c>
      <c r="F45" s="115" t="s">
        <v>30</v>
      </c>
    </row>
    <row r="46" ht="15" customHeight="1" spans="2:6">
      <c r="B46" s="102" t="s">
        <v>260</v>
      </c>
      <c r="C46" s="102" t="s">
        <v>267</v>
      </c>
      <c r="D46" s="106">
        <v>4408</v>
      </c>
      <c r="E46" s="117" t="s">
        <v>35</v>
      </c>
      <c r="F46" s="115" t="s">
        <v>21</v>
      </c>
    </row>
    <row r="47" ht="15" customHeight="1" spans="2:6">
      <c r="B47" s="102" t="s">
        <v>261</v>
      </c>
      <c r="C47" s="102" t="s">
        <v>267</v>
      </c>
      <c r="D47" s="106">
        <v>5301</v>
      </c>
      <c r="E47" s="115" t="s">
        <v>38</v>
      </c>
      <c r="F47" s="115" t="s">
        <v>72</v>
      </c>
    </row>
    <row r="48" ht="15" customHeight="1" spans="2:6">
      <c r="B48" s="102" t="s">
        <v>159</v>
      </c>
      <c r="C48" s="102" t="s">
        <v>150</v>
      </c>
      <c r="D48" s="106">
        <v>5303</v>
      </c>
      <c r="E48" s="106" t="s">
        <v>73</v>
      </c>
      <c r="F48" s="115" t="s">
        <v>42</v>
      </c>
    </row>
    <row r="49" ht="15" customHeight="1" spans="2:6">
      <c r="B49" s="102" t="s">
        <v>262</v>
      </c>
      <c r="C49" s="102" t="s">
        <v>150</v>
      </c>
      <c r="D49" s="106">
        <v>5305</v>
      </c>
      <c r="E49" s="116" t="s">
        <v>67</v>
      </c>
      <c r="F49" s="106" t="s">
        <v>70</v>
      </c>
    </row>
    <row r="50" ht="15" customHeight="1" spans="2:6">
      <c r="B50" s="102" t="s">
        <v>263</v>
      </c>
      <c r="C50" s="102" t="s">
        <v>150</v>
      </c>
      <c r="D50" s="106">
        <v>5306</v>
      </c>
      <c r="E50" s="116" t="s">
        <v>68</v>
      </c>
      <c r="F50" s="116" t="s">
        <v>43</v>
      </c>
    </row>
    <row r="51" ht="15" customHeight="1" spans="2:6">
      <c r="B51" s="102" t="s">
        <v>264</v>
      </c>
      <c r="C51" s="102" t="s">
        <v>150</v>
      </c>
      <c r="D51" s="106" t="s">
        <v>251</v>
      </c>
      <c r="E51" s="286" t="s">
        <v>56</v>
      </c>
      <c r="F51" s="116" t="s">
        <v>44</v>
      </c>
    </row>
    <row r="52" ht="15" customHeight="1" spans="2:6">
      <c r="B52" s="102" t="s">
        <v>153</v>
      </c>
      <c r="C52" s="102" t="s">
        <v>150</v>
      </c>
      <c r="D52" s="106" t="s">
        <v>253</v>
      </c>
      <c r="E52" s="119" t="s">
        <v>57</v>
      </c>
      <c r="F52" s="116" t="s">
        <v>45</v>
      </c>
    </row>
    <row r="53" ht="15" customHeight="1" spans="2:6">
      <c r="B53" s="102" t="s">
        <v>127</v>
      </c>
      <c r="C53" s="102" t="s">
        <v>124</v>
      </c>
      <c r="D53" s="106" t="s">
        <v>255</v>
      </c>
      <c r="E53" s="119" t="s">
        <v>58</v>
      </c>
      <c r="F53" s="116" t="s">
        <v>47</v>
      </c>
    </row>
    <row r="54" ht="15" customHeight="1" spans="2:6">
      <c r="B54" s="102" t="s">
        <v>128</v>
      </c>
      <c r="C54" s="102" t="s">
        <v>124</v>
      </c>
      <c r="D54" s="106" t="s">
        <v>257</v>
      </c>
      <c r="E54" s="102" t="s">
        <v>59</v>
      </c>
      <c r="F54" s="117" t="s">
        <v>37</v>
      </c>
    </row>
    <row r="55" ht="15" customHeight="1" spans="2:6">
      <c r="B55" s="121" t="s">
        <v>268</v>
      </c>
      <c r="C55" s="121"/>
      <c r="D55" s="121"/>
      <c r="E55" s="121"/>
      <c r="F55" s="122"/>
    </row>
    <row r="56" s="107" customFormat="1" ht="15" customHeight="1" spans="2:6">
      <c r="B56" s="114" t="s">
        <v>241</v>
      </c>
      <c r="C56" s="102" t="s">
        <v>269</v>
      </c>
      <c r="D56" s="106">
        <v>4404</v>
      </c>
      <c r="E56" s="115" t="s">
        <v>69</v>
      </c>
      <c r="F56" s="116" t="s">
        <v>49</v>
      </c>
    </row>
    <row r="57" s="107" customFormat="1" ht="15" customHeight="1" spans="2:6">
      <c r="B57" s="114" t="s">
        <v>242</v>
      </c>
      <c r="C57" s="102" t="s">
        <v>269</v>
      </c>
      <c r="D57" s="106">
        <v>4405</v>
      </c>
      <c r="E57" s="106" t="s">
        <v>70</v>
      </c>
      <c r="F57" s="116" t="s">
        <v>50</v>
      </c>
    </row>
    <row r="58" s="107" customFormat="1" ht="15" customHeight="1" spans="2:6">
      <c r="B58" s="106" t="s">
        <v>243</v>
      </c>
      <c r="C58" s="102" t="s">
        <v>269</v>
      </c>
      <c r="D58" s="106">
        <v>4406</v>
      </c>
      <c r="E58" s="106" t="s">
        <v>71</v>
      </c>
      <c r="F58" s="116" t="s">
        <v>21</v>
      </c>
    </row>
    <row r="59" ht="15" customHeight="1" spans="2:6">
      <c r="B59" s="106" t="s">
        <v>244</v>
      </c>
      <c r="C59" s="102" t="s">
        <v>269</v>
      </c>
      <c r="D59" s="106">
        <v>4407</v>
      </c>
      <c r="E59" s="117" t="s">
        <v>30</v>
      </c>
      <c r="F59" s="117" t="s">
        <v>35</v>
      </c>
    </row>
    <row r="60" ht="15" customHeight="1" spans="2:6">
      <c r="B60" s="106" t="s">
        <v>245</v>
      </c>
      <c r="C60" s="102" t="s">
        <v>269</v>
      </c>
      <c r="D60" s="106">
        <v>4408</v>
      </c>
      <c r="E60" s="106" t="s">
        <v>73</v>
      </c>
      <c r="F60" s="115" t="s">
        <v>42</v>
      </c>
    </row>
    <row r="61" ht="15" customHeight="1" spans="2:6">
      <c r="B61" s="106" t="s">
        <v>246</v>
      </c>
      <c r="C61" s="102" t="s">
        <v>269</v>
      </c>
      <c r="D61" s="106">
        <v>5301</v>
      </c>
      <c r="E61" s="116" t="s">
        <v>67</v>
      </c>
      <c r="F61" s="115" t="s">
        <v>33</v>
      </c>
    </row>
    <row r="62" ht="15" customHeight="1" spans="2:6">
      <c r="B62" s="106" t="s">
        <v>247</v>
      </c>
      <c r="C62" s="102" t="s">
        <v>269</v>
      </c>
      <c r="D62" s="106">
        <v>5303</v>
      </c>
      <c r="E62" s="116" t="s">
        <v>68</v>
      </c>
      <c r="F62" s="116" t="s">
        <v>43</v>
      </c>
    </row>
    <row r="63" ht="15" customHeight="1" spans="2:6">
      <c r="B63" s="114" t="s">
        <v>248</v>
      </c>
      <c r="C63" s="102" t="s">
        <v>269</v>
      </c>
      <c r="D63" s="106">
        <v>5305</v>
      </c>
      <c r="E63" s="286" t="s">
        <v>56</v>
      </c>
      <c r="F63" s="116" t="s">
        <v>27</v>
      </c>
    </row>
    <row r="64" ht="15" customHeight="1" spans="2:6">
      <c r="B64" s="114" t="s">
        <v>249</v>
      </c>
      <c r="C64" s="102" t="s">
        <v>269</v>
      </c>
      <c r="D64" s="106">
        <v>5306</v>
      </c>
      <c r="E64" s="119" t="s">
        <v>57</v>
      </c>
      <c r="F64" s="116" t="s">
        <v>45</v>
      </c>
    </row>
    <row r="65" ht="15" customHeight="1" spans="2:6">
      <c r="B65" s="114" t="s">
        <v>250</v>
      </c>
      <c r="C65" s="102" t="s">
        <v>269</v>
      </c>
      <c r="D65" s="106" t="s">
        <v>251</v>
      </c>
      <c r="E65" s="119" t="s">
        <v>58</v>
      </c>
      <c r="F65" s="116" t="s">
        <v>47</v>
      </c>
    </row>
    <row r="66" ht="15" customHeight="1" spans="2:6">
      <c r="B66" s="106" t="s">
        <v>252</v>
      </c>
      <c r="C66" s="102" t="s">
        <v>269</v>
      </c>
      <c r="D66" s="106" t="s">
        <v>253</v>
      </c>
      <c r="E66" s="102" t="s">
        <v>59</v>
      </c>
      <c r="F66" s="117" t="s">
        <v>37</v>
      </c>
    </row>
    <row r="67" ht="15" customHeight="1" spans="2:6">
      <c r="B67" s="106" t="s">
        <v>254</v>
      </c>
      <c r="C67" s="102" t="s">
        <v>269</v>
      </c>
      <c r="D67" s="106" t="s">
        <v>255</v>
      </c>
      <c r="E67" s="116" t="s">
        <v>54</v>
      </c>
      <c r="F67" s="117" t="s">
        <v>34</v>
      </c>
    </row>
    <row r="68" ht="15" customHeight="1" spans="2:6">
      <c r="B68" s="106" t="s">
        <v>256</v>
      </c>
      <c r="C68" s="102" t="s">
        <v>269</v>
      </c>
      <c r="D68" s="106" t="s">
        <v>257</v>
      </c>
      <c r="E68" s="102" t="s">
        <v>55</v>
      </c>
      <c r="F68" s="116" t="s">
        <v>40</v>
      </c>
    </row>
    <row r="69" ht="15" customHeight="1" spans="2:6">
      <c r="B69" s="121" t="s">
        <v>270</v>
      </c>
      <c r="C69" s="121"/>
      <c r="D69" s="121"/>
      <c r="E69" s="121"/>
      <c r="F69" s="122"/>
    </row>
    <row r="70" ht="15" customHeight="1" spans="2:6">
      <c r="B70" s="114" t="s">
        <v>241</v>
      </c>
      <c r="C70" s="102" t="s">
        <v>271</v>
      </c>
      <c r="D70" s="106">
        <v>4408</v>
      </c>
      <c r="E70" s="106" t="s">
        <v>73</v>
      </c>
      <c r="F70" s="115" t="s">
        <v>42</v>
      </c>
    </row>
    <row r="71" ht="15" customHeight="1" spans="2:6">
      <c r="B71" s="114" t="s">
        <v>242</v>
      </c>
      <c r="C71" s="102" t="s">
        <v>271</v>
      </c>
      <c r="D71" s="106">
        <v>5301</v>
      </c>
      <c r="E71" s="116" t="s">
        <v>67</v>
      </c>
      <c r="F71" s="115" t="s">
        <v>33</v>
      </c>
    </row>
    <row r="72" ht="15" customHeight="1" spans="2:6">
      <c r="B72" s="106" t="s">
        <v>243</v>
      </c>
      <c r="C72" s="102" t="s">
        <v>271</v>
      </c>
      <c r="D72" s="106">
        <v>5303</v>
      </c>
      <c r="E72" s="116" t="s">
        <v>68</v>
      </c>
      <c r="F72" s="116" t="s">
        <v>43</v>
      </c>
    </row>
    <row r="73" ht="15" customHeight="1" spans="2:6">
      <c r="B73" s="106" t="s">
        <v>244</v>
      </c>
      <c r="C73" s="102" t="s">
        <v>271</v>
      </c>
      <c r="D73" s="106">
        <v>5305</v>
      </c>
      <c r="E73" s="286" t="s">
        <v>56</v>
      </c>
      <c r="F73" s="116" t="s">
        <v>27</v>
      </c>
    </row>
    <row r="74" ht="15" customHeight="1" spans="2:6">
      <c r="B74" s="106" t="s">
        <v>245</v>
      </c>
      <c r="C74" s="102" t="s">
        <v>271</v>
      </c>
      <c r="D74" s="106">
        <v>5306</v>
      </c>
      <c r="E74" s="119" t="s">
        <v>57</v>
      </c>
      <c r="F74" s="116" t="s">
        <v>45</v>
      </c>
    </row>
    <row r="75" ht="15" customHeight="1" spans="2:6">
      <c r="B75" s="106" t="s">
        <v>246</v>
      </c>
      <c r="C75" s="102" t="s">
        <v>271</v>
      </c>
      <c r="D75" s="106" t="s">
        <v>255</v>
      </c>
      <c r="E75" s="119" t="s">
        <v>58</v>
      </c>
      <c r="F75" s="116" t="s">
        <v>47</v>
      </c>
    </row>
    <row r="76" ht="15" customHeight="1" spans="2:6">
      <c r="B76" s="106" t="s">
        <v>247</v>
      </c>
      <c r="C76" s="102" t="s">
        <v>271</v>
      </c>
      <c r="D76" s="106" t="s">
        <v>257</v>
      </c>
      <c r="E76" s="102" t="s">
        <v>59</v>
      </c>
      <c r="F76" s="117" t="s">
        <v>37</v>
      </c>
    </row>
    <row r="77" ht="15" customHeight="1" spans="2:6">
      <c r="B77" s="114" t="s">
        <v>248</v>
      </c>
      <c r="C77" s="102" t="s">
        <v>271</v>
      </c>
      <c r="D77" s="106" t="s">
        <v>251</v>
      </c>
      <c r="E77" s="116" t="s">
        <v>54</v>
      </c>
      <c r="F77" s="117" t="s">
        <v>34</v>
      </c>
    </row>
    <row r="78" ht="15" customHeight="1" spans="2:6">
      <c r="B78" s="114" t="s">
        <v>249</v>
      </c>
      <c r="C78" s="102" t="s">
        <v>271</v>
      </c>
      <c r="D78" s="106" t="s">
        <v>253</v>
      </c>
      <c r="E78" s="102" t="s">
        <v>55</v>
      </c>
      <c r="F78" s="116" t="s">
        <v>38</v>
      </c>
    </row>
    <row r="79" ht="15" customHeight="1" spans="2:6">
      <c r="B79" s="111" t="s">
        <v>272</v>
      </c>
      <c r="C79" s="111"/>
      <c r="D79" s="111"/>
      <c r="E79" s="111"/>
      <c r="F79" s="123"/>
    </row>
    <row r="80" ht="15" customHeight="1" spans="2:6">
      <c r="B80" s="110" t="s">
        <v>93</v>
      </c>
      <c r="C80" s="111" t="s">
        <v>238</v>
      </c>
      <c r="D80" s="111" t="s">
        <v>239</v>
      </c>
      <c r="E80" s="112" t="s">
        <v>240</v>
      </c>
      <c r="F80" s="113"/>
    </row>
    <row r="81" ht="15" customHeight="1" spans="2:6">
      <c r="B81" s="114" t="s">
        <v>241</v>
      </c>
      <c r="C81" s="102" t="s">
        <v>130</v>
      </c>
      <c r="D81" s="106">
        <v>4402</v>
      </c>
      <c r="E81" s="102" t="s">
        <v>55</v>
      </c>
      <c r="F81" s="116" t="s">
        <v>49</v>
      </c>
    </row>
    <row r="82" ht="15" customHeight="1" spans="2:6">
      <c r="B82" s="114" t="s">
        <v>242</v>
      </c>
      <c r="C82" s="102" t="s">
        <v>130</v>
      </c>
      <c r="D82" s="106">
        <v>4403</v>
      </c>
      <c r="E82" s="106" t="s">
        <v>70</v>
      </c>
      <c r="F82" s="116" t="s">
        <v>50</v>
      </c>
    </row>
    <row r="83" ht="15" customHeight="1" spans="2:6">
      <c r="B83" s="106" t="s">
        <v>243</v>
      </c>
      <c r="C83" s="102" t="s">
        <v>144</v>
      </c>
      <c r="D83" s="106">
        <v>4404</v>
      </c>
      <c r="E83" s="106" t="s">
        <v>71</v>
      </c>
      <c r="F83" s="116" t="s">
        <v>33</v>
      </c>
    </row>
    <row r="84" ht="15" customHeight="1" spans="2:6">
      <c r="B84" s="106" t="s">
        <v>244</v>
      </c>
      <c r="C84" s="102" t="s">
        <v>144</v>
      </c>
      <c r="D84" s="106">
        <v>4405</v>
      </c>
      <c r="E84" s="115" t="s">
        <v>21</v>
      </c>
      <c r="F84" s="115" t="s">
        <v>35</v>
      </c>
    </row>
    <row r="85" ht="15" customHeight="1" spans="2:6">
      <c r="B85" s="106" t="s">
        <v>245</v>
      </c>
      <c r="C85" s="102" t="s">
        <v>144</v>
      </c>
      <c r="D85" s="106">
        <v>4406</v>
      </c>
      <c r="E85" s="106" t="s">
        <v>73</v>
      </c>
      <c r="F85" s="115" t="s">
        <v>42</v>
      </c>
    </row>
    <row r="86" ht="15" customHeight="1" spans="2:6">
      <c r="B86" s="114" t="s">
        <v>248</v>
      </c>
      <c r="C86" s="102" t="s">
        <v>114</v>
      </c>
      <c r="D86" s="106">
        <v>4407</v>
      </c>
      <c r="E86" s="116" t="s">
        <v>67</v>
      </c>
      <c r="F86" s="116" t="s">
        <v>30</v>
      </c>
    </row>
    <row r="87" ht="15" customHeight="1" spans="2:6">
      <c r="B87" s="114" t="s">
        <v>249</v>
      </c>
      <c r="C87" s="102" t="s">
        <v>114</v>
      </c>
      <c r="D87" s="106" t="s">
        <v>255</v>
      </c>
      <c r="E87" s="116" t="s">
        <v>68</v>
      </c>
      <c r="F87" s="116" t="s">
        <v>43</v>
      </c>
    </row>
    <row r="88" ht="15" customHeight="1" spans="2:6">
      <c r="B88" s="102" t="s">
        <v>171</v>
      </c>
      <c r="C88" s="102" t="s">
        <v>186</v>
      </c>
      <c r="D88" s="106">
        <v>5301</v>
      </c>
      <c r="E88" s="286" t="s">
        <v>56</v>
      </c>
      <c r="F88" s="116" t="s">
        <v>44</v>
      </c>
    </row>
    <row r="89" ht="15" customHeight="1" spans="2:6">
      <c r="B89" s="106" t="s">
        <v>273</v>
      </c>
      <c r="C89" s="102" t="s">
        <v>186</v>
      </c>
      <c r="D89" s="106" t="s">
        <v>257</v>
      </c>
      <c r="E89" s="119" t="s">
        <v>57</v>
      </c>
      <c r="F89" s="116" t="s">
        <v>45</v>
      </c>
    </row>
    <row r="90" ht="15" customHeight="1" spans="2:6">
      <c r="B90" s="114" t="s">
        <v>274</v>
      </c>
      <c r="C90" s="102" t="s">
        <v>186</v>
      </c>
      <c r="D90" s="106">
        <v>5305</v>
      </c>
      <c r="E90" s="119" t="s">
        <v>58</v>
      </c>
      <c r="F90" s="116" t="s">
        <v>47</v>
      </c>
    </row>
    <row r="91" ht="15" customHeight="1" spans="2:6">
      <c r="B91" s="114" t="s">
        <v>275</v>
      </c>
      <c r="C91" s="102" t="s">
        <v>186</v>
      </c>
      <c r="D91" s="106" t="s">
        <v>251</v>
      </c>
      <c r="E91" s="102" t="s">
        <v>59</v>
      </c>
      <c r="F91" s="117" t="s">
        <v>37</v>
      </c>
    </row>
    <row r="92" ht="15" customHeight="1" spans="2:6">
      <c r="B92" s="102" t="s">
        <v>276</v>
      </c>
      <c r="C92" s="102" t="s">
        <v>186</v>
      </c>
      <c r="D92" s="106" t="s">
        <v>253</v>
      </c>
      <c r="E92" s="116" t="s">
        <v>54</v>
      </c>
      <c r="F92" s="117" t="s">
        <v>40</v>
      </c>
    </row>
    <row r="93" ht="15" customHeight="1" spans="2:6">
      <c r="B93" s="111" t="s">
        <v>277</v>
      </c>
      <c r="C93" s="111"/>
      <c r="D93" s="111"/>
      <c r="E93" s="111"/>
      <c r="F93" s="111"/>
    </row>
    <row r="94" ht="15" customHeight="1" spans="2:6">
      <c r="B94" s="110" t="s">
        <v>93</v>
      </c>
      <c r="C94" s="111" t="s">
        <v>238</v>
      </c>
      <c r="D94" s="111" t="s">
        <v>239</v>
      </c>
      <c r="E94" s="112" t="s">
        <v>240</v>
      </c>
      <c r="F94" s="113"/>
    </row>
    <row r="95" ht="15" customHeight="1" spans="2:6">
      <c r="B95" s="102" t="s">
        <v>171</v>
      </c>
      <c r="C95" s="102" t="s">
        <v>190</v>
      </c>
      <c r="D95" s="106">
        <v>4404</v>
      </c>
      <c r="E95" s="106" t="s">
        <v>70</v>
      </c>
      <c r="F95" s="116" t="s">
        <v>50</v>
      </c>
    </row>
    <row r="96" ht="15" customHeight="1" spans="2:6">
      <c r="B96" s="106" t="s">
        <v>273</v>
      </c>
      <c r="C96" s="102" t="s">
        <v>190</v>
      </c>
      <c r="D96" s="106">
        <v>4405</v>
      </c>
      <c r="E96" s="106" t="s">
        <v>71</v>
      </c>
      <c r="F96" s="116" t="s">
        <v>69</v>
      </c>
    </row>
    <row r="97" ht="15" customHeight="1" spans="2:6">
      <c r="B97" s="114" t="s">
        <v>274</v>
      </c>
      <c r="C97" s="102" t="s">
        <v>190</v>
      </c>
      <c r="D97" s="106">
        <v>4406</v>
      </c>
      <c r="E97" s="106" t="s">
        <v>72</v>
      </c>
      <c r="F97" s="115" t="s">
        <v>45</v>
      </c>
    </row>
    <row r="98" ht="15" customHeight="1" spans="2:6">
      <c r="B98" s="114" t="s">
        <v>275</v>
      </c>
      <c r="C98" s="102" t="s">
        <v>190</v>
      </c>
      <c r="D98" s="106">
        <v>4407</v>
      </c>
      <c r="E98" s="106" t="s">
        <v>73</v>
      </c>
      <c r="F98" s="115" t="s">
        <v>42</v>
      </c>
    </row>
    <row r="99" ht="15" customHeight="1" spans="2:6">
      <c r="B99" s="102" t="s">
        <v>276</v>
      </c>
      <c r="C99" s="102" t="s">
        <v>190</v>
      </c>
      <c r="D99" s="106">
        <v>4408</v>
      </c>
      <c r="E99" s="116" t="s">
        <v>67</v>
      </c>
      <c r="F99" s="116" t="s">
        <v>43</v>
      </c>
    </row>
    <row r="100" ht="15" customHeight="1" spans="2:6">
      <c r="B100" s="102" t="s">
        <v>263</v>
      </c>
      <c r="C100" s="102" t="s">
        <v>137</v>
      </c>
      <c r="D100" s="106">
        <v>5306</v>
      </c>
      <c r="E100" s="119" t="s">
        <v>58</v>
      </c>
      <c r="F100" s="116" t="s">
        <v>47</v>
      </c>
    </row>
    <row r="101" ht="15" customHeight="1" spans="2:6">
      <c r="B101" s="102" t="s">
        <v>264</v>
      </c>
      <c r="C101" s="102" t="s">
        <v>137</v>
      </c>
      <c r="D101" s="106" t="s">
        <v>251</v>
      </c>
      <c r="E101" s="102" t="s">
        <v>59</v>
      </c>
      <c r="F101" s="117" t="s">
        <v>27</v>
      </c>
    </row>
    <row r="102" ht="15" customHeight="1" spans="2:6">
      <c r="B102" s="102" t="s">
        <v>153</v>
      </c>
      <c r="C102" s="102" t="s">
        <v>137</v>
      </c>
      <c r="D102" s="106" t="s">
        <v>253</v>
      </c>
      <c r="E102" s="116" t="s">
        <v>54</v>
      </c>
      <c r="F102" s="117" t="s">
        <v>56</v>
      </c>
    </row>
    <row r="103" ht="15" customHeight="1" spans="2:6">
      <c r="B103" s="102" t="s">
        <v>159</v>
      </c>
      <c r="C103" s="102" t="s">
        <v>192</v>
      </c>
      <c r="D103" s="106" t="s">
        <v>255</v>
      </c>
      <c r="E103" s="102" t="s">
        <v>55</v>
      </c>
      <c r="F103" s="116" t="s">
        <v>44</v>
      </c>
    </row>
    <row r="104" ht="15" customHeight="1" spans="2:6">
      <c r="B104" s="102" t="s">
        <v>262</v>
      </c>
      <c r="C104" s="102" t="s">
        <v>192</v>
      </c>
      <c r="D104" s="106" t="s">
        <v>257</v>
      </c>
      <c r="E104" s="115" t="s">
        <v>49</v>
      </c>
      <c r="F104" s="116" t="s">
        <v>68</v>
      </c>
    </row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</sheetData>
  <mergeCells count="14">
    <mergeCell ref="B1:F1"/>
    <mergeCell ref="B2:F2"/>
    <mergeCell ref="E3:F3"/>
    <mergeCell ref="B17:F17"/>
    <mergeCell ref="E18:F18"/>
    <mergeCell ref="B30:F30"/>
    <mergeCell ref="E31:F31"/>
    <mergeCell ref="B43:F43"/>
    <mergeCell ref="B55:F55"/>
    <mergeCell ref="B69:F69"/>
    <mergeCell ref="B79:F79"/>
    <mergeCell ref="E80:F80"/>
    <mergeCell ref="B93:F93"/>
    <mergeCell ref="E94:F9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opLeftCell="A18" workbookViewId="0">
      <selection activeCell="J30" sqref="J30"/>
    </sheetView>
  </sheetViews>
  <sheetFormatPr defaultColWidth="8.625" defaultRowHeight="15.6" outlineLevelCol="7"/>
  <cols>
    <col min="1" max="1" width="7.125" style="97" customWidth="1"/>
    <col min="2" max="2" width="17.6" style="97" customWidth="1"/>
    <col min="3" max="3" width="21" style="97" customWidth="1"/>
    <col min="4" max="4" width="7.8" style="97" customWidth="1"/>
    <col min="5" max="5" width="10.2" style="97" customWidth="1"/>
    <col min="6" max="6" width="14.7" style="97" customWidth="1"/>
    <col min="7" max="7" width="9.4" style="98" customWidth="1"/>
    <col min="8" max="8" width="8.625" style="98"/>
    <col min="9" max="16384" width="8.625" style="97"/>
  </cols>
  <sheetData>
    <row r="1" ht="40" customHeight="1" spans="1:8">
      <c r="A1" s="99" t="s">
        <v>278</v>
      </c>
      <c r="B1" s="99"/>
      <c r="C1" s="99"/>
      <c r="D1" s="99"/>
      <c r="E1" s="99"/>
      <c r="F1" s="99"/>
      <c r="G1" s="99"/>
      <c r="H1" s="99"/>
    </row>
    <row r="2" ht="31" customHeight="1" spans="1:8">
      <c r="A2" s="100" t="s">
        <v>279</v>
      </c>
      <c r="B2" s="100" t="s">
        <v>280</v>
      </c>
      <c r="C2" s="100" t="s">
        <v>281</v>
      </c>
      <c r="D2" s="100" t="s">
        <v>282</v>
      </c>
      <c r="E2" s="100" t="s">
        <v>283</v>
      </c>
      <c r="F2" s="100" t="s">
        <v>284</v>
      </c>
      <c r="G2" s="101" t="s">
        <v>285</v>
      </c>
      <c r="H2" s="101" t="s">
        <v>286</v>
      </c>
    </row>
    <row r="3" ht="20" customHeight="1" spans="1:8">
      <c r="A3" s="102">
        <v>1</v>
      </c>
      <c r="B3" s="103" t="s">
        <v>191</v>
      </c>
      <c r="C3" s="103" t="s">
        <v>179</v>
      </c>
      <c r="D3" s="102">
        <v>48</v>
      </c>
      <c r="E3" s="102" t="s">
        <v>287</v>
      </c>
      <c r="F3" s="102" t="s">
        <v>51</v>
      </c>
      <c r="G3" s="102"/>
      <c r="H3" s="102"/>
    </row>
    <row r="4" ht="20" customHeight="1" spans="1:8">
      <c r="A4" s="102">
        <v>2</v>
      </c>
      <c r="B4" s="103" t="s">
        <v>191</v>
      </c>
      <c r="C4" s="103" t="s">
        <v>178</v>
      </c>
      <c r="D4" s="102">
        <v>48</v>
      </c>
      <c r="E4" s="102" t="s">
        <v>287</v>
      </c>
      <c r="F4" s="102" t="s">
        <v>51</v>
      </c>
      <c r="G4" s="102"/>
      <c r="H4" s="102"/>
    </row>
    <row r="5" ht="20" customHeight="1" spans="1:8">
      <c r="A5" s="102">
        <v>3</v>
      </c>
      <c r="B5" s="103" t="s">
        <v>191</v>
      </c>
      <c r="C5" s="103" t="s">
        <v>177</v>
      </c>
      <c r="D5" s="102">
        <v>48</v>
      </c>
      <c r="E5" s="102" t="s">
        <v>287</v>
      </c>
      <c r="F5" s="102" t="s">
        <v>51</v>
      </c>
      <c r="G5" s="102"/>
      <c r="H5" s="102"/>
    </row>
    <row r="6" ht="20" customHeight="1" spans="1:8">
      <c r="A6" s="102">
        <v>4</v>
      </c>
      <c r="B6" s="103" t="s">
        <v>191</v>
      </c>
      <c r="C6" s="103" t="s">
        <v>176</v>
      </c>
      <c r="D6" s="102">
        <v>48</v>
      </c>
      <c r="E6" s="102" t="s">
        <v>287</v>
      </c>
      <c r="F6" s="102" t="s">
        <v>51</v>
      </c>
      <c r="G6" s="102">
        <v>2</v>
      </c>
      <c r="H6" s="102">
        <v>8</v>
      </c>
    </row>
    <row r="7" ht="20" customHeight="1" spans="1:8">
      <c r="A7" s="102">
        <v>5</v>
      </c>
      <c r="B7" s="103" t="s">
        <v>186</v>
      </c>
      <c r="C7" s="103" t="s">
        <v>188</v>
      </c>
      <c r="D7" s="102">
        <v>48</v>
      </c>
      <c r="E7" s="102" t="s">
        <v>287</v>
      </c>
      <c r="F7" s="102" t="s">
        <v>49</v>
      </c>
      <c r="G7" s="104"/>
      <c r="H7" s="102"/>
    </row>
    <row r="8" ht="20" customHeight="1" spans="1:8">
      <c r="A8" s="102">
        <v>6</v>
      </c>
      <c r="B8" s="103" t="s">
        <v>186</v>
      </c>
      <c r="C8" s="103" t="s">
        <v>174</v>
      </c>
      <c r="D8" s="102">
        <v>48</v>
      </c>
      <c r="E8" s="102" t="s">
        <v>287</v>
      </c>
      <c r="F8" s="102" t="s">
        <v>71</v>
      </c>
      <c r="G8" s="102"/>
      <c r="H8" s="102">
        <v>2</v>
      </c>
    </row>
    <row r="9" s="97" customFormat="1" ht="20" customHeight="1" spans="1:8">
      <c r="A9" s="102">
        <v>7</v>
      </c>
      <c r="B9" s="103" t="s">
        <v>186</v>
      </c>
      <c r="C9" s="103" t="s">
        <v>187</v>
      </c>
      <c r="D9" s="102">
        <v>48</v>
      </c>
      <c r="E9" s="102" t="s">
        <v>287</v>
      </c>
      <c r="F9" s="102" t="s">
        <v>49</v>
      </c>
      <c r="G9" s="104">
        <v>2</v>
      </c>
      <c r="H9" s="102">
        <v>8</v>
      </c>
    </row>
    <row r="10" s="97" customFormat="1" ht="20" customHeight="1" spans="1:8">
      <c r="A10" s="102">
        <v>8</v>
      </c>
      <c r="B10" s="103" t="s">
        <v>190</v>
      </c>
      <c r="C10" s="103" t="s">
        <v>182</v>
      </c>
      <c r="D10" s="102">
        <v>48</v>
      </c>
      <c r="E10" s="102" t="s">
        <v>287</v>
      </c>
      <c r="F10" s="102" t="s">
        <v>53</v>
      </c>
      <c r="G10" s="102"/>
      <c r="H10" s="102"/>
    </row>
    <row r="11" s="97" customFormat="1" ht="20" customHeight="1" spans="1:8">
      <c r="A11" s="102">
        <v>9</v>
      </c>
      <c r="B11" s="103" t="s">
        <v>190</v>
      </c>
      <c r="C11" s="103" t="s">
        <v>174</v>
      </c>
      <c r="D11" s="102">
        <v>48</v>
      </c>
      <c r="E11" s="102" t="s">
        <v>287</v>
      </c>
      <c r="F11" s="102" t="s">
        <v>53</v>
      </c>
      <c r="G11" s="102"/>
      <c r="H11" s="102">
        <v>4</v>
      </c>
    </row>
    <row r="12" s="97" customFormat="1" ht="20" customHeight="1" spans="1:8">
      <c r="A12" s="102">
        <v>10</v>
      </c>
      <c r="B12" s="103" t="s">
        <v>190</v>
      </c>
      <c r="C12" s="103" t="s">
        <v>181</v>
      </c>
      <c r="D12" s="102">
        <v>48</v>
      </c>
      <c r="E12" s="102" t="s">
        <v>287</v>
      </c>
      <c r="F12" s="102" t="s">
        <v>50</v>
      </c>
      <c r="G12" s="104"/>
      <c r="H12" s="102"/>
    </row>
    <row r="13" s="97" customFormat="1" ht="20" customHeight="1" spans="1:8">
      <c r="A13" s="102">
        <v>11</v>
      </c>
      <c r="B13" s="103" t="s">
        <v>190</v>
      </c>
      <c r="C13" s="103" t="s">
        <v>173</v>
      </c>
      <c r="D13" s="102">
        <v>48</v>
      </c>
      <c r="E13" s="102" t="s">
        <v>287</v>
      </c>
      <c r="F13" s="102" t="s">
        <v>50</v>
      </c>
      <c r="G13" s="102"/>
      <c r="H13" s="102"/>
    </row>
    <row r="14" ht="20" customHeight="1" spans="1:8">
      <c r="A14" s="102">
        <v>12</v>
      </c>
      <c r="B14" s="103" t="s">
        <v>190</v>
      </c>
      <c r="C14" s="103" t="s">
        <v>171</v>
      </c>
      <c r="D14" s="102">
        <v>48</v>
      </c>
      <c r="E14" s="102" t="s">
        <v>287</v>
      </c>
      <c r="F14" s="102" t="s">
        <v>50</v>
      </c>
      <c r="G14" s="102">
        <v>2</v>
      </c>
      <c r="H14" s="102">
        <v>6</v>
      </c>
    </row>
    <row r="15" ht="20" customHeight="1" spans="1:8">
      <c r="A15" s="102">
        <v>13</v>
      </c>
      <c r="B15" s="103" t="s">
        <v>223</v>
      </c>
      <c r="C15" s="103" t="s">
        <v>201</v>
      </c>
      <c r="D15" s="102">
        <v>64</v>
      </c>
      <c r="E15" s="102" t="s">
        <v>287</v>
      </c>
      <c r="F15" s="102" t="s">
        <v>73</v>
      </c>
      <c r="G15" s="102">
        <v>2</v>
      </c>
      <c r="H15" s="102">
        <v>6</v>
      </c>
    </row>
    <row r="16" ht="20" customHeight="1" spans="1:8">
      <c r="A16" s="102">
        <v>14</v>
      </c>
      <c r="B16" s="105" t="s">
        <v>150</v>
      </c>
      <c r="C16" s="105" t="s">
        <v>218</v>
      </c>
      <c r="D16" s="102">
        <v>64</v>
      </c>
      <c r="E16" s="102" t="s">
        <v>287</v>
      </c>
      <c r="F16" s="102" t="s">
        <v>72</v>
      </c>
      <c r="G16" s="102"/>
      <c r="H16" s="102">
        <v>4</v>
      </c>
    </row>
    <row r="17" ht="20" customHeight="1" spans="1:8">
      <c r="A17" s="102">
        <v>15</v>
      </c>
      <c r="B17" s="105" t="s">
        <v>150</v>
      </c>
      <c r="C17" s="105" t="s">
        <v>153</v>
      </c>
      <c r="D17" s="102">
        <v>64</v>
      </c>
      <c r="E17" s="102" t="s">
        <v>287</v>
      </c>
      <c r="F17" s="102" t="s">
        <v>38</v>
      </c>
      <c r="G17" s="102">
        <v>2</v>
      </c>
      <c r="H17" s="102">
        <v>2</v>
      </c>
    </row>
    <row r="18" ht="20" customHeight="1" spans="1:8">
      <c r="A18" s="102">
        <v>16</v>
      </c>
      <c r="B18" s="103" t="s">
        <v>137</v>
      </c>
      <c r="C18" s="103" t="s">
        <v>138</v>
      </c>
      <c r="D18" s="102">
        <v>48</v>
      </c>
      <c r="E18" s="102" t="s">
        <v>287</v>
      </c>
      <c r="F18" s="102" t="s">
        <v>30</v>
      </c>
      <c r="G18" s="102"/>
      <c r="H18" s="102"/>
    </row>
    <row r="19" ht="20" customHeight="1" spans="1:8">
      <c r="A19" s="102">
        <v>17</v>
      </c>
      <c r="B19" s="103" t="s">
        <v>137</v>
      </c>
      <c r="C19" s="103" t="s">
        <v>140</v>
      </c>
      <c r="D19" s="102">
        <v>48</v>
      </c>
      <c r="E19" s="102" t="s">
        <v>287</v>
      </c>
      <c r="F19" s="102" t="s">
        <v>30</v>
      </c>
      <c r="G19" s="102">
        <v>2</v>
      </c>
      <c r="H19" s="102">
        <v>6</v>
      </c>
    </row>
    <row r="20" ht="20" customHeight="1" spans="1:8">
      <c r="A20" s="102">
        <v>18</v>
      </c>
      <c r="B20" s="103" t="s">
        <v>152</v>
      </c>
      <c r="C20" s="103" t="s">
        <v>218</v>
      </c>
      <c r="D20" s="102">
        <v>64</v>
      </c>
      <c r="E20" s="102" t="s">
        <v>287</v>
      </c>
      <c r="F20" s="102" t="s">
        <v>70</v>
      </c>
      <c r="G20" s="102"/>
      <c r="H20" s="102">
        <v>4</v>
      </c>
    </row>
    <row r="21" ht="20" customHeight="1" spans="1:8">
      <c r="A21" s="102">
        <v>19</v>
      </c>
      <c r="B21" s="103" t="s">
        <v>152</v>
      </c>
      <c r="C21" s="103" t="s">
        <v>153</v>
      </c>
      <c r="D21" s="102">
        <v>64</v>
      </c>
      <c r="E21" s="102" t="s">
        <v>287</v>
      </c>
      <c r="F21" s="102" t="s">
        <v>38</v>
      </c>
      <c r="G21" s="102">
        <v>2</v>
      </c>
      <c r="H21" s="102">
        <v>2</v>
      </c>
    </row>
    <row r="22" ht="20" customHeight="1" spans="1:8">
      <c r="A22" s="102">
        <v>20</v>
      </c>
      <c r="B22" s="103" t="s">
        <v>116</v>
      </c>
      <c r="C22" s="103" t="s">
        <v>132</v>
      </c>
      <c r="D22" s="102">
        <v>64</v>
      </c>
      <c r="E22" s="102" t="s">
        <v>287</v>
      </c>
      <c r="F22" s="102" t="s">
        <v>28</v>
      </c>
      <c r="G22" s="102"/>
      <c r="H22" s="102"/>
    </row>
    <row r="23" ht="20" customHeight="1" spans="1:8">
      <c r="A23" s="102">
        <v>21</v>
      </c>
      <c r="B23" s="103" t="s">
        <v>116</v>
      </c>
      <c r="C23" s="103" t="s">
        <v>133</v>
      </c>
      <c r="D23" s="102">
        <v>64</v>
      </c>
      <c r="E23" s="102" t="s">
        <v>287</v>
      </c>
      <c r="F23" s="102" t="s">
        <v>28</v>
      </c>
      <c r="G23" s="102">
        <v>2</v>
      </c>
      <c r="H23" s="102">
        <v>4</v>
      </c>
    </row>
    <row r="24" ht="20" customHeight="1" spans="1:8">
      <c r="A24" s="102">
        <v>22</v>
      </c>
      <c r="B24" s="103" t="s">
        <v>141</v>
      </c>
      <c r="C24" s="103" t="s">
        <v>113</v>
      </c>
      <c r="D24" s="102">
        <v>80</v>
      </c>
      <c r="E24" s="102" t="s">
        <v>287</v>
      </c>
      <c r="F24" s="102" t="s">
        <v>37</v>
      </c>
      <c r="G24" s="102"/>
      <c r="H24" s="102"/>
    </row>
    <row r="25" ht="20" customHeight="1" spans="1:8">
      <c r="A25" s="102">
        <v>23</v>
      </c>
      <c r="B25" s="103" t="s">
        <v>141</v>
      </c>
      <c r="C25" s="103" t="s">
        <v>111</v>
      </c>
      <c r="D25" s="102">
        <v>80</v>
      </c>
      <c r="E25" s="102" t="s">
        <v>287</v>
      </c>
      <c r="F25" s="102" t="s">
        <v>37</v>
      </c>
      <c r="G25" s="102">
        <v>2</v>
      </c>
      <c r="H25" s="102">
        <v>4</v>
      </c>
    </row>
    <row r="26" ht="20" customHeight="1" spans="1:8">
      <c r="A26" s="102">
        <v>24</v>
      </c>
      <c r="B26" s="103" t="s">
        <v>141</v>
      </c>
      <c r="C26" s="103" t="s">
        <v>162</v>
      </c>
      <c r="D26" s="102">
        <v>80</v>
      </c>
      <c r="E26" s="102" t="s">
        <v>287</v>
      </c>
      <c r="F26" s="102" t="s">
        <v>42</v>
      </c>
      <c r="G26" s="102"/>
      <c r="H26" s="102">
        <v>2</v>
      </c>
    </row>
    <row r="27" ht="20" customHeight="1" spans="1:8">
      <c r="A27" s="102">
        <v>25</v>
      </c>
      <c r="B27" s="103" t="s">
        <v>141</v>
      </c>
      <c r="C27" s="103" t="s">
        <v>142</v>
      </c>
      <c r="D27" s="102">
        <v>80</v>
      </c>
      <c r="E27" s="102" t="s">
        <v>287</v>
      </c>
      <c r="F27" s="102" t="s">
        <v>33</v>
      </c>
      <c r="G27" s="102"/>
      <c r="H27" s="102">
        <v>2</v>
      </c>
    </row>
    <row r="28" ht="20" customHeight="1" spans="1:8">
      <c r="A28" s="102">
        <v>26</v>
      </c>
      <c r="B28" s="103" t="s">
        <v>110</v>
      </c>
      <c r="C28" s="103" t="s">
        <v>113</v>
      </c>
      <c r="D28" s="102">
        <v>64</v>
      </c>
      <c r="E28" s="102" t="s">
        <v>287</v>
      </c>
      <c r="F28" s="102" t="s">
        <v>19</v>
      </c>
      <c r="G28" s="104"/>
      <c r="H28" s="102">
        <v>2</v>
      </c>
    </row>
    <row r="29" ht="20" customHeight="1" spans="1:8">
      <c r="A29" s="102">
        <v>27</v>
      </c>
      <c r="B29" s="103" t="s">
        <v>110</v>
      </c>
      <c r="C29" s="103" t="s">
        <v>111</v>
      </c>
      <c r="D29" s="102">
        <v>64</v>
      </c>
      <c r="E29" s="102" t="s">
        <v>287</v>
      </c>
      <c r="F29" s="102" t="s">
        <v>17</v>
      </c>
      <c r="G29" s="104">
        <v>2</v>
      </c>
      <c r="H29" s="102">
        <v>2</v>
      </c>
    </row>
    <row r="30" ht="20" customHeight="1" spans="1:8">
      <c r="A30" s="102">
        <v>28</v>
      </c>
      <c r="B30" s="103" t="s">
        <v>110</v>
      </c>
      <c r="C30" s="103" t="s">
        <v>162</v>
      </c>
      <c r="D30" s="102">
        <v>64</v>
      </c>
      <c r="E30" s="102" t="s">
        <v>287</v>
      </c>
      <c r="F30" s="102" t="s">
        <v>56</v>
      </c>
      <c r="G30" s="102"/>
      <c r="H30" s="102"/>
    </row>
    <row r="31" ht="20" customHeight="1" spans="1:8">
      <c r="A31" s="102">
        <v>29</v>
      </c>
      <c r="B31" s="103" t="s">
        <v>110</v>
      </c>
      <c r="C31" s="103" t="s">
        <v>142</v>
      </c>
      <c r="D31" s="102">
        <v>64</v>
      </c>
      <c r="E31" s="102" t="s">
        <v>287</v>
      </c>
      <c r="F31" s="102" t="s">
        <v>56</v>
      </c>
      <c r="G31" s="102"/>
      <c r="H31" s="102">
        <v>4</v>
      </c>
    </row>
    <row r="32" ht="20" customHeight="1" spans="1:8">
      <c r="A32" s="102">
        <v>30</v>
      </c>
      <c r="B32" s="103" t="s">
        <v>267</v>
      </c>
      <c r="C32" s="103" t="s">
        <v>147</v>
      </c>
      <c r="D32" s="102">
        <v>64</v>
      </c>
      <c r="E32" s="102" t="s">
        <v>287</v>
      </c>
      <c r="F32" s="102" t="s">
        <v>288</v>
      </c>
      <c r="G32" s="102"/>
      <c r="H32" s="102"/>
    </row>
    <row r="33" ht="20" customHeight="1" spans="1:8">
      <c r="A33" s="102">
        <v>31</v>
      </c>
      <c r="B33" s="103" t="s">
        <v>267</v>
      </c>
      <c r="C33" s="103" t="s">
        <v>148</v>
      </c>
      <c r="D33" s="102">
        <v>64</v>
      </c>
      <c r="E33" s="102" t="s">
        <v>287</v>
      </c>
      <c r="F33" s="102" t="s">
        <v>288</v>
      </c>
      <c r="G33" s="102">
        <v>2</v>
      </c>
      <c r="H33" s="102">
        <v>8</v>
      </c>
    </row>
    <row r="34" ht="20" customHeight="1" spans="1:8">
      <c r="A34" s="102">
        <v>32</v>
      </c>
      <c r="B34" s="103" t="s">
        <v>121</v>
      </c>
      <c r="C34" s="103" t="s">
        <v>122</v>
      </c>
      <c r="D34" s="102">
        <v>64</v>
      </c>
      <c r="E34" s="102" t="s">
        <v>287</v>
      </c>
      <c r="F34" s="102" t="s">
        <v>23</v>
      </c>
      <c r="G34" s="102"/>
      <c r="H34" s="102"/>
    </row>
    <row r="35" ht="20" customHeight="1" spans="1:8">
      <c r="A35" s="102">
        <v>33</v>
      </c>
      <c r="B35" s="103" t="s">
        <v>121</v>
      </c>
      <c r="C35" s="103" t="s">
        <v>123</v>
      </c>
      <c r="D35" s="102">
        <v>64</v>
      </c>
      <c r="E35" s="102" t="s">
        <v>287</v>
      </c>
      <c r="F35" s="102" t="s">
        <v>23</v>
      </c>
      <c r="G35" s="102">
        <v>2</v>
      </c>
      <c r="H35" s="102">
        <v>4</v>
      </c>
    </row>
    <row r="36" ht="20" customHeight="1" spans="1:8">
      <c r="A36" s="102">
        <v>34</v>
      </c>
      <c r="B36" s="103" t="s">
        <v>121</v>
      </c>
      <c r="C36" s="103" t="s">
        <v>289</v>
      </c>
      <c r="D36" s="102">
        <v>64</v>
      </c>
      <c r="E36" s="102" t="s">
        <v>287</v>
      </c>
      <c r="F36" s="102" t="s">
        <v>290</v>
      </c>
      <c r="G36" s="102"/>
      <c r="H36" s="102">
        <v>2</v>
      </c>
    </row>
    <row r="37" ht="20" customHeight="1" spans="1:8">
      <c r="A37" s="102">
        <v>35</v>
      </c>
      <c r="B37" s="103" t="s">
        <v>144</v>
      </c>
      <c r="C37" s="103" t="s">
        <v>145</v>
      </c>
      <c r="D37" s="102">
        <v>64</v>
      </c>
      <c r="E37" s="102" t="s">
        <v>287</v>
      </c>
      <c r="F37" s="102" t="s">
        <v>33</v>
      </c>
      <c r="G37" s="102">
        <v>2</v>
      </c>
      <c r="H37" s="102">
        <v>4</v>
      </c>
    </row>
    <row r="38" ht="20" customHeight="1" spans="1:8">
      <c r="A38" s="102">
        <v>36</v>
      </c>
      <c r="B38" s="103" t="s">
        <v>144</v>
      </c>
      <c r="C38" s="103" t="s">
        <v>289</v>
      </c>
      <c r="D38" s="102">
        <v>64</v>
      </c>
      <c r="E38" s="102" t="s">
        <v>287</v>
      </c>
      <c r="F38" s="102" t="s">
        <v>290</v>
      </c>
      <c r="G38" s="102"/>
      <c r="H38" s="102">
        <v>2</v>
      </c>
    </row>
    <row r="39" ht="20" customHeight="1" spans="1:8">
      <c r="A39" s="102">
        <v>37</v>
      </c>
      <c r="B39" s="103" t="s">
        <v>130</v>
      </c>
      <c r="C39" s="103" t="s">
        <v>131</v>
      </c>
      <c r="D39" s="102">
        <v>48</v>
      </c>
      <c r="E39" s="102" t="s">
        <v>287</v>
      </c>
      <c r="F39" s="102" t="s">
        <v>27</v>
      </c>
      <c r="G39" s="102"/>
      <c r="H39" s="102"/>
    </row>
    <row r="40" ht="20" customHeight="1" spans="1:8">
      <c r="A40" s="102">
        <v>38</v>
      </c>
      <c r="B40" s="103" t="s">
        <v>130</v>
      </c>
      <c r="C40" s="103" t="s">
        <v>120</v>
      </c>
      <c r="D40" s="102">
        <v>48</v>
      </c>
      <c r="E40" s="102" t="s">
        <v>287</v>
      </c>
      <c r="F40" s="102" t="s">
        <v>27</v>
      </c>
      <c r="G40" s="102">
        <v>2</v>
      </c>
      <c r="H40" s="102">
        <v>4</v>
      </c>
    </row>
    <row r="41" ht="20" customHeight="1" spans="1:8">
      <c r="A41" s="102">
        <v>39</v>
      </c>
      <c r="B41" s="103" t="s">
        <v>116</v>
      </c>
      <c r="C41" s="103" t="s">
        <v>131</v>
      </c>
      <c r="D41" s="102">
        <v>64</v>
      </c>
      <c r="E41" s="102" t="s">
        <v>287</v>
      </c>
      <c r="F41" s="102" t="s">
        <v>59</v>
      </c>
      <c r="G41" s="102"/>
      <c r="H41" s="102">
        <v>2</v>
      </c>
    </row>
    <row r="42" ht="20" customHeight="1" spans="1:8">
      <c r="A42" s="102">
        <v>40</v>
      </c>
      <c r="B42" s="103" t="s">
        <v>116</v>
      </c>
      <c r="C42" s="103" t="s">
        <v>120</v>
      </c>
      <c r="D42" s="102">
        <v>64</v>
      </c>
      <c r="E42" s="102" t="s">
        <v>287</v>
      </c>
      <c r="F42" s="102" t="s">
        <v>23</v>
      </c>
      <c r="G42" s="102">
        <v>2</v>
      </c>
      <c r="H42" s="102">
        <v>2</v>
      </c>
    </row>
    <row r="43" ht="20" customHeight="1" spans="1:8">
      <c r="A43" s="102">
        <v>41</v>
      </c>
      <c r="B43" s="103" t="s">
        <v>161</v>
      </c>
      <c r="C43" s="103" t="s">
        <v>127</v>
      </c>
      <c r="D43" s="102">
        <v>48</v>
      </c>
      <c r="E43" s="102" t="s">
        <v>287</v>
      </c>
      <c r="F43" s="102" t="s">
        <v>42</v>
      </c>
      <c r="G43" s="102"/>
      <c r="H43" s="102"/>
    </row>
    <row r="44" ht="20" customHeight="1" spans="1:8">
      <c r="A44" s="102">
        <v>42</v>
      </c>
      <c r="B44" s="103" t="s">
        <v>161</v>
      </c>
      <c r="C44" s="103" t="s">
        <v>128</v>
      </c>
      <c r="D44" s="102">
        <v>48</v>
      </c>
      <c r="E44" s="102" t="s">
        <v>287</v>
      </c>
      <c r="F44" s="102" t="s">
        <v>42</v>
      </c>
      <c r="G44" s="102">
        <v>2</v>
      </c>
      <c r="H44" s="102">
        <v>4</v>
      </c>
    </row>
    <row r="45" ht="20" customHeight="1" spans="1:8">
      <c r="A45" s="102">
        <v>43</v>
      </c>
      <c r="B45" s="103" t="s">
        <v>216</v>
      </c>
      <c r="C45" s="103" t="s">
        <v>125</v>
      </c>
      <c r="D45" s="102">
        <v>48</v>
      </c>
      <c r="E45" s="102" t="s">
        <v>287</v>
      </c>
      <c r="F45" s="102" t="s">
        <v>70</v>
      </c>
      <c r="G45" s="102">
        <v>2</v>
      </c>
      <c r="H45" s="102">
        <v>4</v>
      </c>
    </row>
    <row r="46" ht="20" customHeight="1" spans="1:8">
      <c r="A46" s="102">
        <v>44</v>
      </c>
      <c r="B46" s="103" t="s">
        <v>124</v>
      </c>
      <c r="C46" s="103" t="s">
        <v>125</v>
      </c>
      <c r="D46" s="102">
        <v>48</v>
      </c>
      <c r="E46" s="102" t="s">
        <v>287</v>
      </c>
      <c r="F46" s="102" t="s">
        <v>25</v>
      </c>
      <c r="G46" s="102">
        <v>2</v>
      </c>
      <c r="H46" s="102">
        <v>4</v>
      </c>
    </row>
    <row r="47" ht="20" customHeight="1" spans="1:8">
      <c r="A47" s="102">
        <v>45</v>
      </c>
      <c r="B47" s="103" t="s">
        <v>192</v>
      </c>
      <c r="C47" s="103" t="s">
        <v>151</v>
      </c>
      <c r="D47" s="102">
        <v>64</v>
      </c>
      <c r="E47" s="102" t="s">
        <v>287</v>
      </c>
      <c r="F47" s="102" t="s">
        <v>54</v>
      </c>
      <c r="G47" s="102">
        <v>2</v>
      </c>
      <c r="H47" s="102">
        <v>4</v>
      </c>
    </row>
    <row r="48" ht="20" customHeight="1" spans="1:8">
      <c r="A48" s="102">
        <v>46</v>
      </c>
      <c r="B48" s="103" t="s">
        <v>156</v>
      </c>
      <c r="C48" s="103" t="s">
        <v>151</v>
      </c>
      <c r="D48" s="102">
        <v>48</v>
      </c>
      <c r="E48" s="102" t="s">
        <v>287</v>
      </c>
      <c r="F48" s="102" t="s">
        <v>38</v>
      </c>
      <c r="G48" s="106">
        <v>2</v>
      </c>
      <c r="H48" s="106">
        <v>4</v>
      </c>
    </row>
    <row r="49" ht="20" customHeight="1" spans="1:8">
      <c r="A49" s="102">
        <v>47</v>
      </c>
      <c r="B49" s="103" t="s">
        <v>150</v>
      </c>
      <c r="C49" s="103" t="s">
        <v>151</v>
      </c>
      <c r="D49" s="102">
        <v>64</v>
      </c>
      <c r="E49" s="102" t="s">
        <v>287</v>
      </c>
      <c r="F49" s="102" t="s">
        <v>35</v>
      </c>
      <c r="G49" s="106">
        <v>2</v>
      </c>
      <c r="H49" s="106">
        <v>4</v>
      </c>
    </row>
    <row r="50" ht="20" customHeight="1" spans="1:8">
      <c r="A50" s="102">
        <v>48</v>
      </c>
      <c r="B50" s="103" t="s">
        <v>223</v>
      </c>
      <c r="C50" s="103" t="s">
        <v>151</v>
      </c>
      <c r="D50" s="102">
        <v>64</v>
      </c>
      <c r="E50" s="102" t="s">
        <v>287</v>
      </c>
      <c r="F50" s="102" t="s">
        <v>73</v>
      </c>
      <c r="G50" s="106">
        <v>2</v>
      </c>
      <c r="H50" s="106">
        <v>4</v>
      </c>
    </row>
    <row r="51" ht="20" customHeight="1" spans="1:8">
      <c r="A51" s="102">
        <v>49</v>
      </c>
      <c r="B51" s="103" t="s">
        <v>116</v>
      </c>
      <c r="C51" s="103" t="s">
        <v>157</v>
      </c>
      <c r="D51" s="102">
        <v>48</v>
      </c>
      <c r="E51" s="102" t="s">
        <v>287</v>
      </c>
      <c r="F51" s="102" t="s">
        <v>40</v>
      </c>
      <c r="G51" s="106">
        <v>2</v>
      </c>
      <c r="H51" s="106">
        <v>2</v>
      </c>
    </row>
    <row r="52" ht="20" customHeight="1" spans="1:8">
      <c r="A52" s="102">
        <v>50</v>
      </c>
      <c r="B52" s="103" t="s">
        <v>116</v>
      </c>
      <c r="C52" s="103" t="s">
        <v>115</v>
      </c>
      <c r="D52" s="102">
        <v>48</v>
      </c>
      <c r="E52" s="102" t="s">
        <v>287</v>
      </c>
      <c r="F52" s="102" t="s">
        <v>23</v>
      </c>
      <c r="G52" s="106"/>
      <c r="H52" s="106">
        <v>2</v>
      </c>
    </row>
    <row r="53" ht="20" customHeight="1" spans="1:8">
      <c r="A53" s="102">
        <v>51</v>
      </c>
      <c r="B53" s="103" t="s">
        <v>114</v>
      </c>
      <c r="C53" s="103" t="s">
        <v>115</v>
      </c>
      <c r="D53" s="102">
        <v>64</v>
      </c>
      <c r="E53" s="102" t="s">
        <v>287</v>
      </c>
      <c r="F53" s="102" t="s">
        <v>21</v>
      </c>
      <c r="G53" s="106">
        <v>2</v>
      </c>
      <c r="H53" s="106">
        <v>2</v>
      </c>
    </row>
    <row r="54" ht="20" customHeight="1" spans="1:8">
      <c r="A54" s="102">
        <v>52</v>
      </c>
      <c r="B54" s="103" t="s">
        <v>114</v>
      </c>
      <c r="C54" s="103" t="s">
        <v>157</v>
      </c>
      <c r="D54" s="102">
        <v>64</v>
      </c>
      <c r="E54" s="102" t="s">
        <v>287</v>
      </c>
      <c r="F54" s="102" t="s">
        <v>78</v>
      </c>
      <c r="G54" s="106"/>
      <c r="H54" s="106">
        <v>2</v>
      </c>
    </row>
  </sheetData>
  <sortState ref="B3:G65">
    <sortCondition ref="B3:B65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9"/>
  <sheetViews>
    <sheetView topLeftCell="A72" workbookViewId="0">
      <selection activeCell="H101" sqref="H101"/>
    </sheetView>
  </sheetViews>
  <sheetFormatPr defaultColWidth="8.8" defaultRowHeight="15.6"/>
  <cols>
    <col min="2" max="2" width="13.8" customWidth="1"/>
    <col min="8" max="8" width="14.5" customWidth="1"/>
    <col min="10" max="10" width="13.8" customWidth="1"/>
    <col min="13" max="13" width="16.4" customWidth="1"/>
    <col min="14" max="14" width="11.5" customWidth="1"/>
    <col min="15" max="15" width="8.8" style="31"/>
    <col min="16" max="16" width="6.5" customWidth="1"/>
    <col min="18" max="18" width="14.9" customWidth="1"/>
    <col min="19" max="19" width="11" customWidth="1"/>
  </cols>
  <sheetData>
    <row r="1" ht="22.2" spans="1:19">
      <c r="A1" s="72" t="s">
        <v>291</v>
      </c>
      <c r="B1" s="73"/>
      <c r="C1" s="73"/>
      <c r="D1" s="73"/>
      <c r="E1" s="73"/>
      <c r="F1" s="73"/>
      <c r="G1" s="73"/>
      <c r="H1" s="73"/>
      <c r="I1" s="73"/>
      <c r="J1" s="79"/>
      <c r="K1" s="80"/>
      <c r="L1" s="80"/>
      <c r="M1" s="81" t="s">
        <v>292</v>
      </c>
      <c r="N1" s="81"/>
      <c r="O1" s="81"/>
      <c r="P1" s="81"/>
      <c r="Q1" s="92"/>
      <c r="R1" s="92"/>
      <c r="S1" s="92"/>
    </row>
    <row r="2" spans="1:20">
      <c r="A2" s="74" t="s">
        <v>279</v>
      </c>
      <c r="B2" s="75" t="s">
        <v>280</v>
      </c>
      <c r="C2" s="75" t="s">
        <v>293</v>
      </c>
      <c r="D2" s="75" t="s">
        <v>4</v>
      </c>
      <c r="E2" s="75" t="s">
        <v>294</v>
      </c>
      <c r="F2" s="75" t="s">
        <v>93</v>
      </c>
      <c r="G2" s="76" t="s">
        <v>295</v>
      </c>
      <c r="H2" s="76" t="s">
        <v>296</v>
      </c>
      <c r="I2" s="77" t="s">
        <v>297</v>
      </c>
      <c r="J2" s="82" t="s">
        <v>298</v>
      </c>
      <c r="K2" s="80"/>
      <c r="L2" s="80"/>
      <c r="M2" s="83" t="s">
        <v>280</v>
      </c>
      <c r="N2" s="83" t="s">
        <v>293</v>
      </c>
      <c r="O2" s="83" t="s">
        <v>4</v>
      </c>
      <c r="P2" s="83" t="s">
        <v>294</v>
      </c>
      <c r="Q2" s="93" t="s">
        <v>299</v>
      </c>
      <c r="R2" s="93" t="s">
        <v>93</v>
      </c>
      <c r="S2" s="94" t="s">
        <v>300</v>
      </c>
      <c r="T2" s="95" t="s">
        <v>301</v>
      </c>
    </row>
    <row r="3" spans="1:20">
      <c r="A3" s="77">
        <v>1</v>
      </c>
      <c r="B3" s="78" t="s">
        <v>302</v>
      </c>
      <c r="C3" s="78" t="s">
        <v>303</v>
      </c>
      <c r="D3" s="78" t="s">
        <v>304</v>
      </c>
      <c r="E3" s="78" t="s">
        <v>305</v>
      </c>
      <c r="F3" s="78" t="s">
        <v>306</v>
      </c>
      <c r="G3" s="78" t="s">
        <v>37</v>
      </c>
      <c r="H3" s="78" t="s">
        <v>307</v>
      </c>
      <c r="I3" s="84" t="s">
        <v>257</v>
      </c>
      <c r="J3" s="76"/>
      <c r="M3" s="77" t="s">
        <v>308</v>
      </c>
      <c r="N3" s="77" t="s">
        <v>309</v>
      </c>
      <c r="O3" s="77" t="s">
        <v>310</v>
      </c>
      <c r="P3" s="77" t="s">
        <v>311</v>
      </c>
      <c r="Q3" s="77" t="s">
        <v>312</v>
      </c>
      <c r="R3" s="77" t="s">
        <v>313</v>
      </c>
      <c r="S3" s="77" t="s">
        <v>42</v>
      </c>
      <c r="T3" s="34"/>
    </row>
    <row r="4" spans="1:20">
      <c r="A4" s="77">
        <v>2</v>
      </c>
      <c r="B4" s="78" t="s">
        <v>302</v>
      </c>
      <c r="C4" s="78" t="s">
        <v>314</v>
      </c>
      <c r="D4" s="78" t="s">
        <v>315</v>
      </c>
      <c r="E4" s="78" t="s">
        <v>305</v>
      </c>
      <c r="F4" s="78" t="s">
        <v>306</v>
      </c>
      <c r="G4" s="78" t="s">
        <v>37</v>
      </c>
      <c r="H4" s="78" t="s">
        <v>307</v>
      </c>
      <c r="I4" s="84" t="s">
        <v>257</v>
      </c>
      <c r="J4" s="76"/>
      <c r="M4" s="77" t="s">
        <v>316</v>
      </c>
      <c r="N4" s="77" t="s">
        <v>317</v>
      </c>
      <c r="O4" s="77" t="s">
        <v>318</v>
      </c>
      <c r="P4" s="77" t="s">
        <v>311</v>
      </c>
      <c r="Q4" s="77" t="s">
        <v>192</v>
      </c>
      <c r="R4" s="77" t="s">
        <v>319</v>
      </c>
      <c r="S4" s="77" t="s">
        <v>42</v>
      </c>
      <c r="T4" s="34"/>
    </row>
    <row r="5" spans="1:20">
      <c r="A5" s="77">
        <v>3</v>
      </c>
      <c r="B5" s="78" t="s">
        <v>302</v>
      </c>
      <c r="C5" s="78" t="s">
        <v>320</v>
      </c>
      <c r="D5" s="78" t="s">
        <v>321</v>
      </c>
      <c r="E5" s="78" t="s">
        <v>305</v>
      </c>
      <c r="F5" s="78" t="s">
        <v>306</v>
      </c>
      <c r="G5" s="78" t="s">
        <v>37</v>
      </c>
      <c r="H5" s="78" t="s">
        <v>307</v>
      </c>
      <c r="I5" s="84" t="s">
        <v>257</v>
      </c>
      <c r="J5" s="76"/>
      <c r="M5" s="77" t="s">
        <v>322</v>
      </c>
      <c r="N5" s="77" t="s">
        <v>323</v>
      </c>
      <c r="O5" s="77" t="s">
        <v>324</v>
      </c>
      <c r="P5" s="77" t="s">
        <v>311</v>
      </c>
      <c r="Q5" s="77" t="s">
        <v>312</v>
      </c>
      <c r="R5" s="77" t="s">
        <v>313</v>
      </c>
      <c r="S5" s="77" t="s">
        <v>42</v>
      </c>
      <c r="T5" s="34"/>
    </row>
    <row r="6" spans="1:20">
      <c r="A6" s="77">
        <v>4</v>
      </c>
      <c r="B6" s="78" t="s">
        <v>302</v>
      </c>
      <c r="C6" s="78" t="s">
        <v>325</v>
      </c>
      <c r="D6" s="78" t="s">
        <v>326</v>
      </c>
      <c r="E6" s="78" t="s">
        <v>305</v>
      </c>
      <c r="F6" s="78" t="s">
        <v>306</v>
      </c>
      <c r="G6" s="78" t="s">
        <v>37</v>
      </c>
      <c r="H6" s="78" t="s">
        <v>307</v>
      </c>
      <c r="I6" s="84" t="s">
        <v>257</v>
      </c>
      <c r="J6" s="76"/>
      <c r="M6" s="77" t="s">
        <v>322</v>
      </c>
      <c r="N6" s="77" t="s">
        <v>327</v>
      </c>
      <c r="O6" s="77" t="s">
        <v>328</v>
      </c>
      <c r="P6" s="77" t="s">
        <v>311</v>
      </c>
      <c r="Q6" s="77" t="s">
        <v>312</v>
      </c>
      <c r="R6" s="77" t="s">
        <v>313</v>
      </c>
      <c r="S6" s="77" t="s">
        <v>42</v>
      </c>
      <c r="T6" s="34"/>
    </row>
    <row r="7" spans="1:20">
      <c r="A7" s="77">
        <v>5</v>
      </c>
      <c r="B7" s="78" t="s">
        <v>302</v>
      </c>
      <c r="C7" s="78" t="s">
        <v>329</v>
      </c>
      <c r="D7" s="78" t="s">
        <v>330</v>
      </c>
      <c r="E7" s="78" t="s">
        <v>305</v>
      </c>
      <c r="F7" s="78" t="s">
        <v>306</v>
      </c>
      <c r="G7" s="78" t="s">
        <v>37</v>
      </c>
      <c r="H7" s="78" t="s">
        <v>307</v>
      </c>
      <c r="I7" s="84" t="s">
        <v>257</v>
      </c>
      <c r="J7" s="76">
        <v>0.5</v>
      </c>
      <c r="K7" s="78" t="s">
        <v>37</v>
      </c>
      <c r="M7" s="85" t="s">
        <v>215</v>
      </c>
      <c r="N7" s="85">
        <v>200800085</v>
      </c>
      <c r="O7" s="85" t="s">
        <v>331</v>
      </c>
      <c r="P7" s="86" t="s">
        <v>332</v>
      </c>
      <c r="Q7" s="85" t="s">
        <v>192</v>
      </c>
      <c r="R7" s="85" t="s">
        <v>333</v>
      </c>
      <c r="S7" s="85" t="s">
        <v>42</v>
      </c>
      <c r="T7" s="34"/>
    </row>
    <row r="8" spans="1:20">
      <c r="A8" s="77">
        <v>6</v>
      </c>
      <c r="B8" s="76" t="s">
        <v>322</v>
      </c>
      <c r="C8" s="76" t="s">
        <v>334</v>
      </c>
      <c r="D8" s="76" t="s">
        <v>335</v>
      </c>
      <c r="E8" s="76" t="s">
        <v>305</v>
      </c>
      <c r="F8" s="76" t="s">
        <v>336</v>
      </c>
      <c r="G8" s="76" t="s">
        <v>42</v>
      </c>
      <c r="H8" s="76" t="s">
        <v>337</v>
      </c>
      <c r="I8" s="77"/>
      <c r="J8" s="76"/>
      <c r="M8" s="77" t="s">
        <v>129</v>
      </c>
      <c r="N8" s="77">
        <v>200800074</v>
      </c>
      <c r="O8" s="77" t="s">
        <v>310</v>
      </c>
      <c r="P8" s="77" t="s">
        <v>311</v>
      </c>
      <c r="Q8" s="77" t="s">
        <v>312</v>
      </c>
      <c r="R8" s="77" t="s">
        <v>313</v>
      </c>
      <c r="S8" s="77" t="s">
        <v>42</v>
      </c>
      <c r="T8" s="34">
        <v>12.5</v>
      </c>
    </row>
    <row r="9" spans="1:20">
      <c r="A9" s="77">
        <v>7</v>
      </c>
      <c r="B9" s="76" t="s">
        <v>322</v>
      </c>
      <c r="C9" s="76" t="s">
        <v>338</v>
      </c>
      <c r="D9" s="76" t="s">
        <v>339</v>
      </c>
      <c r="E9" s="76" t="s">
        <v>305</v>
      </c>
      <c r="F9" s="76" t="s">
        <v>340</v>
      </c>
      <c r="G9" s="76" t="s">
        <v>42</v>
      </c>
      <c r="H9" s="76" t="s">
        <v>337</v>
      </c>
      <c r="I9" s="77"/>
      <c r="J9" s="76"/>
      <c r="M9" s="77" t="s">
        <v>341</v>
      </c>
      <c r="N9" s="77" t="s">
        <v>342</v>
      </c>
      <c r="O9" s="77" t="s">
        <v>343</v>
      </c>
      <c r="P9" s="77" t="s">
        <v>311</v>
      </c>
      <c r="Q9" s="77" t="s">
        <v>344</v>
      </c>
      <c r="R9" s="77" t="s">
        <v>345</v>
      </c>
      <c r="S9" s="77" t="s">
        <v>44</v>
      </c>
      <c r="T9" s="34">
        <v>2.5</v>
      </c>
    </row>
    <row r="10" spans="1:20">
      <c r="A10" s="77">
        <v>8</v>
      </c>
      <c r="B10" s="76" t="s">
        <v>322</v>
      </c>
      <c r="C10" s="76" t="s">
        <v>346</v>
      </c>
      <c r="D10" s="76" t="s">
        <v>347</v>
      </c>
      <c r="E10" s="76" t="s">
        <v>305</v>
      </c>
      <c r="F10" s="76" t="s">
        <v>340</v>
      </c>
      <c r="G10" s="76" t="s">
        <v>42</v>
      </c>
      <c r="H10" s="76" t="s">
        <v>337</v>
      </c>
      <c r="I10" s="77"/>
      <c r="J10" s="76"/>
      <c r="M10" s="85" t="s">
        <v>192</v>
      </c>
      <c r="N10" s="85">
        <v>200800085</v>
      </c>
      <c r="O10" s="85" t="s">
        <v>331</v>
      </c>
      <c r="P10" s="86" t="s">
        <v>332</v>
      </c>
      <c r="Q10" s="85" t="s">
        <v>192</v>
      </c>
      <c r="R10" s="85" t="s">
        <v>333</v>
      </c>
      <c r="S10" s="85" t="s">
        <v>54</v>
      </c>
      <c r="T10" s="34"/>
    </row>
    <row r="11" spans="1:20">
      <c r="A11" s="77">
        <v>9</v>
      </c>
      <c r="B11" s="76" t="s">
        <v>322</v>
      </c>
      <c r="C11" s="76" t="s">
        <v>348</v>
      </c>
      <c r="D11" s="76" t="s">
        <v>349</v>
      </c>
      <c r="E11" s="76" t="s">
        <v>305</v>
      </c>
      <c r="F11" s="76" t="s">
        <v>340</v>
      </c>
      <c r="G11" s="76" t="s">
        <v>42</v>
      </c>
      <c r="H11" s="76" t="s">
        <v>337</v>
      </c>
      <c r="I11" s="77"/>
      <c r="J11" s="76"/>
      <c r="M11" s="85" t="s">
        <v>156</v>
      </c>
      <c r="N11" s="85">
        <v>200800085</v>
      </c>
      <c r="O11" s="85" t="s">
        <v>331</v>
      </c>
      <c r="P11" s="86" t="s">
        <v>332</v>
      </c>
      <c r="Q11" s="85" t="s">
        <v>192</v>
      </c>
      <c r="R11" s="85" t="s">
        <v>333</v>
      </c>
      <c r="S11" s="85" t="s">
        <v>54</v>
      </c>
      <c r="T11" s="34"/>
    </row>
    <row r="12" spans="1:20">
      <c r="A12" s="77">
        <v>10</v>
      </c>
      <c r="B12" s="76" t="s">
        <v>350</v>
      </c>
      <c r="C12" s="76" t="s">
        <v>334</v>
      </c>
      <c r="D12" s="76" t="s">
        <v>335</v>
      </c>
      <c r="E12" s="76" t="s">
        <v>305</v>
      </c>
      <c r="F12" s="76" t="s">
        <v>336</v>
      </c>
      <c r="G12" s="76" t="s">
        <v>42</v>
      </c>
      <c r="H12" s="76" t="s">
        <v>337</v>
      </c>
      <c r="I12" s="77"/>
      <c r="J12" s="76"/>
      <c r="M12" s="85" t="s">
        <v>351</v>
      </c>
      <c r="N12" s="85">
        <v>200800085</v>
      </c>
      <c r="O12" s="85" t="s">
        <v>331</v>
      </c>
      <c r="P12" s="86" t="s">
        <v>332</v>
      </c>
      <c r="Q12" s="85" t="s">
        <v>192</v>
      </c>
      <c r="R12" s="85" t="s">
        <v>333</v>
      </c>
      <c r="S12" s="85" t="s">
        <v>54</v>
      </c>
      <c r="T12" s="34"/>
    </row>
    <row r="13" spans="1:20">
      <c r="A13" s="77">
        <v>11</v>
      </c>
      <c r="B13" s="78" t="s">
        <v>316</v>
      </c>
      <c r="C13" s="78" t="s">
        <v>352</v>
      </c>
      <c r="D13" s="78" t="s">
        <v>353</v>
      </c>
      <c r="E13" s="78" t="s">
        <v>305</v>
      </c>
      <c r="F13" s="78" t="s">
        <v>354</v>
      </c>
      <c r="G13" s="78" t="s">
        <v>42</v>
      </c>
      <c r="H13" s="78" t="s">
        <v>307</v>
      </c>
      <c r="I13" s="84" t="s">
        <v>257</v>
      </c>
      <c r="J13" s="76"/>
      <c r="M13" s="85" t="s">
        <v>192</v>
      </c>
      <c r="N13" s="87"/>
      <c r="O13" s="87" t="s">
        <v>355</v>
      </c>
      <c r="P13" s="77" t="s">
        <v>311</v>
      </c>
      <c r="Q13" s="77" t="s">
        <v>312</v>
      </c>
      <c r="R13" s="77" t="s">
        <v>313</v>
      </c>
      <c r="S13" s="85" t="s">
        <v>54</v>
      </c>
      <c r="T13" s="34">
        <v>7.5</v>
      </c>
    </row>
    <row r="14" spans="1:20">
      <c r="A14" s="77">
        <v>12</v>
      </c>
      <c r="B14" s="78" t="s">
        <v>316</v>
      </c>
      <c r="C14" s="78" t="s">
        <v>356</v>
      </c>
      <c r="D14" s="78" t="s">
        <v>357</v>
      </c>
      <c r="E14" s="78" t="s">
        <v>305</v>
      </c>
      <c r="F14" s="78" t="s">
        <v>358</v>
      </c>
      <c r="G14" s="78" t="s">
        <v>42</v>
      </c>
      <c r="H14" s="78" t="s">
        <v>307</v>
      </c>
      <c r="I14" s="84" t="s">
        <v>257</v>
      </c>
      <c r="J14" s="76"/>
      <c r="M14" s="77" t="s">
        <v>135</v>
      </c>
      <c r="N14" s="77">
        <v>200800074</v>
      </c>
      <c r="O14" s="77" t="s">
        <v>310</v>
      </c>
      <c r="P14" s="77" t="s">
        <v>311</v>
      </c>
      <c r="Q14" s="77" t="s">
        <v>312</v>
      </c>
      <c r="R14" s="77" t="s">
        <v>313</v>
      </c>
      <c r="S14" s="77" t="s">
        <v>30</v>
      </c>
      <c r="T14" s="34">
        <v>2.5</v>
      </c>
    </row>
    <row r="15" spans="1:20">
      <c r="A15" s="77">
        <v>13</v>
      </c>
      <c r="B15" s="78" t="s">
        <v>316</v>
      </c>
      <c r="C15" s="78" t="s">
        <v>359</v>
      </c>
      <c r="D15" s="78" t="s">
        <v>360</v>
      </c>
      <c r="E15" s="78" t="s">
        <v>305</v>
      </c>
      <c r="F15" s="78" t="s">
        <v>358</v>
      </c>
      <c r="G15" s="78" t="s">
        <v>42</v>
      </c>
      <c r="H15" s="78" t="s">
        <v>307</v>
      </c>
      <c r="I15" s="84" t="s">
        <v>257</v>
      </c>
      <c r="M15" s="77" t="s">
        <v>116</v>
      </c>
      <c r="N15" s="77" t="s">
        <v>361</v>
      </c>
      <c r="O15" s="77" t="s">
        <v>362</v>
      </c>
      <c r="P15" s="77" t="s">
        <v>311</v>
      </c>
      <c r="Q15" s="77" t="s">
        <v>363</v>
      </c>
      <c r="R15" s="77" t="s">
        <v>364</v>
      </c>
      <c r="S15" s="77" t="s">
        <v>38</v>
      </c>
      <c r="T15" s="34"/>
    </row>
    <row r="16" spans="1:20">
      <c r="A16" s="77">
        <v>14</v>
      </c>
      <c r="B16" s="76" t="s">
        <v>365</v>
      </c>
      <c r="C16" s="76" t="s">
        <v>356</v>
      </c>
      <c r="D16" s="76" t="s">
        <v>357</v>
      </c>
      <c r="E16" s="76" t="s">
        <v>305</v>
      </c>
      <c r="F16" s="76" t="s">
        <v>358</v>
      </c>
      <c r="G16" s="76" t="s">
        <v>42</v>
      </c>
      <c r="H16" s="76" t="s">
        <v>337</v>
      </c>
      <c r="I16" s="77"/>
      <c r="J16" s="76">
        <v>5.5</v>
      </c>
      <c r="K16" s="78" t="s">
        <v>42</v>
      </c>
      <c r="M16" s="77" t="s">
        <v>116</v>
      </c>
      <c r="N16" s="77" t="s">
        <v>366</v>
      </c>
      <c r="O16" s="77" t="s">
        <v>367</v>
      </c>
      <c r="P16" s="77" t="s">
        <v>311</v>
      </c>
      <c r="Q16" s="77" t="s">
        <v>312</v>
      </c>
      <c r="R16" s="77" t="s">
        <v>313</v>
      </c>
      <c r="S16" s="77" t="s">
        <v>38</v>
      </c>
      <c r="T16" s="34">
        <v>2.5</v>
      </c>
    </row>
    <row r="17" spans="1:20">
      <c r="A17" s="77">
        <v>15</v>
      </c>
      <c r="B17" s="76" t="s">
        <v>368</v>
      </c>
      <c r="C17" s="76" t="s">
        <v>369</v>
      </c>
      <c r="D17" s="76" t="s">
        <v>370</v>
      </c>
      <c r="E17" s="76" t="s">
        <v>371</v>
      </c>
      <c r="F17" s="76" t="s">
        <v>372</v>
      </c>
      <c r="G17" s="76" t="s">
        <v>44</v>
      </c>
      <c r="H17" s="76" t="s">
        <v>337</v>
      </c>
      <c r="I17" s="77"/>
      <c r="J17" s="76"/>
      <c r="M17" s="77" t="s">
        <v>373</v>
      </c>
      <c r="N17" s="77" t="s">
        <v>374</v>
      </c>
      <c r="O17" s="77" t="s">
        <v>375</v>
      </c>
      <c r="P17" s="77" t="s">
        <v>311</v>
      </c>
      <c r="Q17" s="77" t="s">
        <v>312</v>
      </c>
      <c r="R17" s="77" t="s">
        <v>313</v>
      </c>
      <c r="S17" s="77" t="s">
        <v>23</v>
      </c>
      <c r="T17" s="34"/>
    </row>
    <row r="18" spans="1:20">
      <c r="A18" s="77">
        <v>16</v>
      </c>
      <c r="B18" s="76" t="s">
        <v>341</v>
      </c>
      <c r="C18" s="76" t="s">
        <v>376</v>
      </c>
      <c r="D18" s="76" t="s">
        <v>377</v>
      </c>
      <c r="E18" s="76" t="s">
        <v>305</v>
      </c>
      <c r="F18" s="76" t="s">
        <v>378</v>
      </c>
      <c r="G18" s="76" t="s">
        <v>44</v>
      </c>
      <c r="H18" s="76" t="s">
        <v>337</v>
      </c>
      <c r="I18" s="77"/>
      <c r="J18" s="76"/>
      <c r="M18" s="77" t="s">
        <v>121</v>
      </c>
      <c r="N18" s="77">
        <v>200800074</v>
      </c>
      <c r="O18" s="77" t="s">
        <v>310</v>
      </c>
      <c r="P18" s="77" t="s">
        <v>311</v>
      </c>
      <c r="Q18" s="77" t="s">
        <v>312</v>
      </c>
      <c r="R18" s="77" t="s">
        <v>313</v>
      </c>
      <c r="S18" s="77" t="s">
        <v>23</v>
      </c>
      <c r="T18" s="34">
        <v>5</v>
      </c>
    </row>
    <row r="19" spans="1:20">
      <c r="A19" s="77">
        <v>17</v>
      </c>
      <c r="B19" s="76" t="s">
        <v>341</v>
      </c>
      <c r="C19" s="76" t="s">
        <v>379</v>
      </c>
      <c r="D19" s="76" t="s">
        <v>380</v>
      </c>
      <c r="E19" s="76" t="s">
        <v>305</v>
      </c>
      <c r="F19" s="76" t="s">
        <v>381</v>
      </c>
      <c r="G19" s="76" t="s">
        <v>44</v>
      </c>
      <c r="H19" s="76" t="s">
        <v>337</v>
      </c>
      <c r="I19" s="77"/>
      <c r="J19" s="76"/>
      <c r="M19" s="77" t="s">
        <v>224</v>
      </c>
      <c r="N19" s="77">
        <v>200800074</v>
      </c>
      <c r="O19" s="77" t="s">
        <v>310</v>
      </c>
      <c r="P19" s="77" t="s">
        <v>311</v>
      </c>
      <c r="Q19" s="77" t="s">
        <v>312</v>
      </c>
      <c r="R19" s="77" t="s">
        <v>313</v>
      </c>
      <c r="S19" s="77" t="s">
        <v>19</v>
      </c>
      <c r="T19" s="34">
        <v>2.5</v>
      </c>
    </row>
    <row r="20" spans="1:20">
      <c r="A20" s="77">
        <v>18</v>
      </c>
      <c r="B20" s="76" t="s">
        <v>341</v>
      </c>
      <c r="C20" s="76" t="s">
        <v>382</v>
      </c>
      <c r="D20" s="76" t="s">
        <v>383</v>
      </c>
      <c r="E20" s="76" t="s">
        <v>305</v>
      </c>
      <c r="F20" s="76" t="s">
        <v>384</v>
      </c>
      <c r="G20" s="76" t="s">
        <v>44</v>
      </c>
      <c r="H20" s="76" t="s">
        <v>337</v>
      </c>
      <c r="I20" s="77"/>
      <c r="J20" s="76">
        <v>5</v>
      </c>
      <c r="K20" s="76" t="s">
        <v>44</v>
      </c>
      <c r="M20" s="85" t="s">
        <v>150</v>
      </c>
      <c r="N20" s="85">
        <v>200800085</v>
      </c>
      <c r="O20" s="85" t="s">
        <v>331</v>
      </c>
      <c r="P20" s="86" t="s">
        <v>332</v>
      </c>
      <c r="Q20" s="85" t="s">
        <v>192</v>
      </c>
      <c r="R20" s="85" t="s">
        <v>333</v>
      </c>
      <c r="S20" s="85" t="s">
        <v>35</v>
      </c>
      <c r="T20" s="34">
        <v>2.5</v>
      </c>
    </row>
    <row r="21" spans="1:20">
      <c r="A21" s="77">
        <v>19</v>
      </c>
      <c r="B21" s="76" t="s">
        <v>196</v>
      </c>
      <c r="C21" s="76" t="s">
        <v>385</v>
      </c>
      <c r="D21" s="76" t="s">
        <v>386</v>
      </c>
      <c r="E21" s="76" t="s">
        <v>305</v>
      </c>
      <c r="F21" s="76" t="s">
        <v>387</v>
      </c>
      <c r="G21" s="76" t="s">
        <v>54</v>
      </c>
      <c r="H21" s="76" t="s">
        <v>337</v>
      </c>
      <c r="I21" s="77"/>
      <c r="J21" s="76"/>
      <c r="M21" s="77" t="s">
        <v>189</v>
      </c>
      <c r="N21" s="77" t="s">
        <v>388</v>
      </c>
      <c r="O21" s="77" t="s">
        <v>389</v>
      </c>
      <c r="P21" s="77" t="s">
        <v>311</v>
      </c>
      <c r="Q21" s="77" t="s">
        <v>344</v>
      </c>
      <c r="R21" s="77" t="s">
        <v>390</v>
      </c>
      <c r="S21" s="77" t="s">
        <v>49</v>
      </c>
      <c r="T21" s="34"/>
    </row>
    <row r="22" spans="1:20">
      <c r="A22" s="77">
        <v>20</v>
      </c>
      <c r="B22" s="76" t="s">
        <v>196</v>
      </c>
      <c r="C22" s="76" t="s">
        <v>325</v>
      </c>
      <c r="D22" s="76" t="s">
        <v>326</v>
      </c>
      <c r="E22" s="76" t="s">
        <v>305</v>
      </c>
      <c r="F22" s="76" t="s">
        <v>306</v>
      </c>
      <c r="G22" s="76" t="s">
        <v>54</v>
      </c>
      <c r="H22" s="76" t="s">
        <v>337</v>
      </c>
      <c r="I22" s="77"/>
      <c r="J22" s="76"/>
      <c r="M22" s="77" t="s">
        <v>391</v>
      </c>
      <c r="N22" s="77" t="s">
        <v>392</v>
      </c>
      <c r="O22" s="77" t="s">
        <v>393</v>
      </c>
      <c r="P22" s="77" t="s">
        <v>311</v>
      </c>
      <c r="Q22" s="77" t="s">
        <v>344</v>
      </c>
      <c r="R22" s="77" t="s">
        <v>390</v>
      </c>
      <c r="S22" s="77" t="s">
        <v>49</v>
      </c>
      <c r="T22" s="34"/>
    </row>
    <row r="23" spans="1:20">
      <c r="A23" s="77">
        <v>21</v>
      </c>
      <c r="B23" s="76" t="s">
        <v>196</v>
      </c>
      <c r="C23" s="76" t="s">
        <v>394</v>
      </c>
      <c r="D23" s="76" t="s">
        <v>395</v>
      </c>
      <c r="E23" s="76" t="s">
        <v>305</v>
      </c>
      <c r="F23" s="76" t="s">
        <v>396</v>
      </c>
      <c r="G23" s="76" t="s">
        <v>54</v>
      </c>
      <c r="H23" s="76" t="s">
        <v>337</v>
      </c>
      <c r="I23" s="77"/>
      <c r="J23" s="76"/>
      <c r="M23" s="77" t="s">
        <v>391</v>
      </c>
      <c r="N23" s="77" t="s">
        <v>397</v>
      </c>
      <c r="O23" s="77" t="s">
        <v>398</v>
      </c>
      <c r="P23" s="77" t="s">
        <v>311</v>
      </c>
      <c r="Q23" s="77" t="s">
        <v>344</v>
      </c>
      <c r="R23" s="77" t="s">
        <v>390</v>
      </c>
      <c r="S23" s="77" t="s">
        <v>49</v>
      </c>
      <c r="T23" s="34"/>
    </row>
    <row r="24" spans="1:20">
      <c r="A24" s="77">
        <v>22</v>
      </c>
      <c r="B24" s="76" t="s">
        <v>196</v>
      </c>
      <c r="C24" s="76" t="s">
        <v>399</v>
      </c>
      <c r="D24" s="76" t="s">
        <v>400</v>
      </c>
      <c r="E24" s="76" t="s">
        <v>305</v>
      </c>
      <c r="F24" s="76" t="s">
        <v>396</v>
      </c>
      <c r="G24" s="76" t="s">
        <v>54</v>
      </c>
      <c r="H24" s="76" t="s">
        <v>337</v>
      </c>
      <c r="I24" s="77"/>
      <c r="J24" s="76"/>
      <c r="M24" s="88" t="s">
        <v>391</v>
      </c>
      <c r="N24" s="88" t="s">
        <v>388</v>
      </c>
      <c r="O24" s="88" t="s">
        <v>389</v>
      </c>
      <c r="P24" s="88" t="s">
        <v>311</v>
      </c>
      <c r="Q24" s="88" t="s">
        <v>344</v>
      </c>
      <c r="R24" s="88" t="s">
        <v>390</v>
      </c>
      <c r="S24" s="88" t="s">
        <v>49</v>
      </c>
      <c r="T24" s="34">
        <v>5</v>
      </c>
    </row>
    <row r="25" spans="1:20">
      <c r="A25" s="77">
        <v>23</v>
      </c>
      <c r="B25" s="76" t="s">
        <v>196</v>
      </c>
      <c r="C25" s="76" t="s">
        <v>401</v>
      </c>
      <c r="D25" s="76" t="s">
        <v>402</v>
      </c>
      <c r="E25" s="76" t="s">
        <v>305</v>
      </c>
      <c r="F25" s="76" t="s">
        <v>396</v>
      </c>
      <c r="G25" s="76" t="s">
        <v>54</v>
      </c>
      <c r="H25" s="76" t="s">
        <v>337</v>
      </c>
      <c r="I25" s="77"/>
      <c r="J25" s="76"/>
      <c r="M25" s="77" t="s">
        <v>197</v>
      </c>
      <c r="N25" s="77" t="s">
        <v>388</v>
      </c>
      <c r="O25" s="77" t="s">
        <v>389</v>
      </c>
      <c r="P25" s="77" t="s">
        <v>311</v>
      </c>
      <c r="Q25" s="77" t="s">
        <v>344</v>
      </c>
      <c r="R25" s="77" t="s">
        <v>390</v>
      </c>
      <c r="S25" s="77" t="s">
        <v>55</v>
      </c>
      <c r="T25" s="34">
        <v>2.5</v>
      </c>
    </row>
    <row r="26" spans="1:20">
      <c r="A26" s="77">
        <v>24</v>
      </c>
      <c r="B26" s="76" t="s">
        <v>196</v>
      </c>
      <c r="C26" s="76" t="s">
        <v>403</v>
      </c>
      <c r="D26" s="76" t="s">
        <v>404</v>
      </c>
      <c r="E26" s="76" t="s">
        <v>305</v>
      </c>
      <c r="F26" s="76" t="s">
        <v>405</v>
      </c>
      <c r="G26" s="76" t="s">
        <v>54</v>
      </c>
      <c r="H26" s="76" t="s">
        <v>337</v>
      </c>
      <c r="I26" s="77"/>
      <c r="J26" s="76"/>
      <c r="M26" s="77" t="s">
        <v>114</v>
      </c>
      <c r="N26" s="77" t="s">
        <v>361</v>
      </c>
      <c r="O26" s="77" t="s">
        <v>362</v>
      </c>
      <c r="P26" s="77" t="s">
        <v>311</v>
      </c>
      <c r="Q26" s="77" t="s">
        <v>363</v>
      </c>
      <c r="R26" s="77" t="s">
        <v>364</v>
      </c>
      <c r="S26" s="77" t="s">
        <v>33</v>
      </c>
      <c r="T26" s="34">
        <v>2.5</v>
      </c>
    </row>
    <row r="27" spans="1:20">
      <c r="A27" s="77">
        <v>25</v>
      </c>
      <c r="B27" s="76" t="s">
        <v>196</v>
      </c>
      <c r="C27" s="76" t="s">
        <v>406</v>
      </c>
      <c r="D27" s="76" t="s">
        <v>407</v>
      </c>
      <c r="E27" s="76" t="s">
        <v>305</v>
      </c>
      <c r="F27" s="76" t="s">
        <v>396</v>
      </c>
      <c r="G27" s="76" t="s">
        <v>54</v>
      </c>
      <c r="H27" s="76" t="s">
        <v>337</v>
      </c>
      <c r="I27" s="77"/>
      <c r="J27" s="76"/>
      <c r="M27" s="77" t="s">
        <v>200</v>
      </c>
      <c r="N27" s="77" t="s">
        <v>408</v>
      </c>
      <c r="O27" s="77" t="s">
        <v>409</v>
      </c>
      <c r="P27" s="77" t="s">
        <v>311</v>
      </c>
      <c r="Q27" s="77" t="s">
        <v>363</v>
      </c>
      <c r="R27" s="77" t="s">
        <v>364</v>
      </c>
      <c r="S27" s="77" t="s">
        <v>56</v>
      </c>
      <c r="T27" s="34">
        <v>2.5</v>
      </c>
    </row>
    <row r="28" spans="1:20">
      <c r="A28" s="77">
        <v>26</v>
      </c>
      <c r="B28" s="76" t="s">
        <v>196</v>
      </c>
      <c r="C28" s="76" t="s">
        <v>410</v>
      </c>
      <c r="D28" s="76" t="s">
        <v>411</v>
      </c>
      <c r="E28" s="76" t="s">
        <v>305</v>
      </c>
      <c r="F28" s="76" t="s">
        <v>405</v>
      </c>
      <c r="G28" s="76" t="s">
        <v>54</v>
      </c>
      <c r="H28" s="76" t="s">
        <v>337</v>
      </c>
      <c r="I28" s="77"/>
      <c r="J28" s="76">
        <v>2.5</v>
      </c>
      <c r="K28" s="76" t="s">
        <v>54</v>
      </c>
      <c r="M28" s="77" t="s">
        <v>412</v>
      </c>
      <c r="N28" s="77" t="s">
        <v>388</v>
      </c>
      <c r="O28" s="77" t="s">
        <v>389</v>
      </c>
      <c r="P28" s="77" t="s">
        <v>311</v>
      </c>
      <c r="Q28" s="77" t="s">
        <v>344</v>
      </c>
      <c r="R28" s="77" t="s">
        <v>390</v>
      </c>
      <c r="S28" s="77" t="s">
        <v>53</v>
      </c>
      <c r="T28" s="34">
        <v>2.5</v>
      </c>
    </row>
    <row r="29" spans="1:20">
      <c r="A29" s="77">
        <v>27</v>
      </c>
      <c r="B29" s="76" t="s">
        <v>413</v>
      </c>
      <c r="C29" s="76" t="s">
        <v>410</v>
      </c>
      <c r="D29" s="76" t="s">
        <v>411</v>
      </c>
      <c r="E29" s="76" t="s">
        <v>305</v>
      </c>
      <c r="F29" s="76" t="s">
        <v>405</v>
      </c>
      <c r="G29" s="76" t="s">
        <v>30</v>
      </c>
      <c r="H29" s="76" t="s">
        <v>337</v>
      </c>
      <c r="I29" s="77"/>
      <c r="J29" s="76">
        <v>0.5</v>
      </c>
      <c r="K29" s="76" t="s">
        <v>30</v>
      </c>
      <c r="M29" s="77" t="s">
        <v>191</v>
      </c>
      <c r="N29" s="77" t="s">
        <v>414</v>
      </c>
      <c r="O29" s="77" t="s">
        <v>415</v>
      </c>
      <c r="P29" s="77" t="s">
        <v>311</v>
      </c>
      <c r="Q29" s="77" t="s">
        <v>344</v>
      </c>
      <c r="R29" s="77" t="s">
        <v>416</v>
      </c>
      <c r="S29" s="77" t="s">
        <v>47</v>
      </c>
      <c r="T29" s="34"/>
    </row>
    <row r="30" spans="1:20">
      <c r="A30" s="77">
        <v>28</v>
      </c>
      <c r="B30" s="76" t="s">
        <v>417</v>
      </c>
      <c r="C30" s="76" t="s">
        <v>376</v>
      </c>
      <c r="D30" s="76" t="s">
        <v>377</v>
      </c>
      <c r="E30" s="76" t="s">
        <v>305</v>
      </c>
      <c r="F30" s="76" t="s">
        <v>378</v>
      </c>
      <c r="G30" s="76" t="s">
        <v>51</v>
      </c>
      <c r="H30" s="76" t="s">
        <v>337</v>
      </c>
      <c r="I30" s="77"/>
      <c r="J30" s="76"/>
      <c r="M30" s="77" t="s">
        <v>191</v>
      </c>
      <c r="N30" s="77" t="s">
        <v>418</v>
      </c>
      <c r="O30" s="77" t="s">
        <v>419</v>
      </c>
      <c r="P30" s="77" t="s">
        <v>311</v>
      </c>
      <c r="Q30" s="77" t="s">
        <v>344</v>
      </c>
      <c r="R30" s="77" t="s">
        <v>420</v>
      </c>
      <c r="S30" s="77" t="s">
        <v>47</v>
      </c>
      <c r="T30" s="34"/>
    </row>
    <row r="31" spans="1:20">
      <c r="A31" s="77">
        <v>29</v>
      </c>
      <c r="B31" s="76" t="s">
        <v>421</v>
      </c>
      <c r="C31" s="76" t="s">
        <v>422</v>
      </c>
      <c r="D31" s="76" t="s">
        <v>423</v>
      </c>
      <c r="E31" s="76" t="s">
        <v>305</v>
      </c>
      <c r="F31" s="76" t="s">
        <v>381</v>
      </c>
      <c r="G31" s="76" t="s">
        <v>51</v>
      </c>
      <c r="H31" s="76" t="s">
        <v>337</v>
      </c>
      <c r="I31" s="77"/>
      <c r="J31" s="76"/>
      <c r="M31" s="77" t="s">
        <v>191</v>
      </c>
      <c r="N31" s="77" t="s">
        <v>424</v>
      </c>
      <c r="O31" s="77" t="s">
        <v>425</v>
      </c>
      <c r="P31" s="77" t="s">
        <v>311</v>
      </c>
      <c r="Q31" s="77" t="s">
        <v>344</v>
      </c>
      <c r="R31" s="77" t="s">
        <v>390</v>
      </c>
      <c r="S31" s="77" t="s">
        <v>47</v>
      </c>
      <c r="T31" s="34"/>
    </row>
    <row r="32" spans="1:20">
      <c r="A32" s="77">
        <v>30</v>
      </c>
      <c r="B32" s="76" t="s">
        <v>421</v>
      </c>
      <c r="C32" s="76" t="s">
        <v>379</v>
      </c>
      <c r="D32" s="76" t="s">
        <v>380</v>
      </c>
      <c r="E32" s="76" t="s">
        <v>305</v>
      </c>
      <c r="F32" s="76" t="s">
        <v>381</v>
      </c>
      <c r="G32" s="76" t="s">
        <v>51</v>
      </c>
      <c r="H32" s="76" t="s">
        <v>337</v>
      </c>
      <c r="I32" s="77"/>
      <c r="J32" s="76">
        <v>3</v>
      </c>
      <c r="K32" s="76" t="s">
        <v>51</v>
      </c>
      <c r="M32" s="77" t="s">
        <v>191</v>
      </c>
      <c r="N32" s="77" t="s">
        <v>426</v>
      </c>
      <c r="O32" s="77" t="s">
        <v>427</v>
      </c>
      <c r="P32" s="77" t="s">
        <v>311</v>
      </c>
      <c r="Q32" s="77" t="s">
        <v>344</v>
      </c>
      <c r="R32" s="77" t="s">
        <v>390</v>
      </c>
      <c r="S32" s="77" t="s">
        <v>47</v>
      </c>
      <c r="T32" s="34">
        <v>2.5</v>
      </c>
    </row>
    <row r="33" spans="1:20">
      <c r="A33" s="77">
        <v>31</v>
      </c>
      <c r="B33" s="78" t="s">
        <v>373</v>
      </c>
      <c r="C33" s="78" t="s">
        <v>428</v>
      </c>
      <c r="D33" s="78" t="s">
        <v>429</v>
      </c>
      <c r="E33" s="78" t="s">
        <v>371</v>
      </c>
      <c r="F33" s="78" t="s">
        <v>430</v>
      </c>
      <c r="G33" s="78" t="s">
        <v>23</v>
      </c>
      <c r="H33" s="78" t="s">
        <v>307</v>
      </c>
      <c r="I33" s="84" t="s">
        <v>257</v>
      </c>
      <c r="J33" s="76"/>
      <c r="M33" s="77" t="s">
        <v>207</v>
      </c>
      <c r="N33" s="77" t="s">
        <v>431</v>
      </c>
      <c r="O33" s="77" t="s">
        <v>432</v>
      </c>
      <c r="P33" s="77" t="s">
        <v>311</v>
      </c>
      <c r="Q33" s="77" t="s">
        <v>363</v>
      </c>
      <c r="R33" s="77" t="s">
        <v>364</v>
      </c>
      <c r="S33" s="77" t="s">
        <v>64</v>
      </c>
      <c r="T33" s="34">
        <v>2.5</v>
      </c>
    </row>
    <row r="34" spans="1:20">
      <c r="A34" s="77">
        <v>32</v>
      </c>
      <c r="B34" s="78" t="s">
        <v>373</v>
      </c>
      <c r="C34" s="78" t="s">
        <v>433</v>
      </c>
      <c r="D34" s="78" t="s">
        <v>434</v>
      </c>
      <c r="E34" s="78" t="s">
        <v>371</v>
      </c>
      <c r="F34" s="78" t="s">
        <v>430</v>
      </c>
      <c r="G34" s="78" t="s">
        <v>23</v>
      </c>
      <c r="H34" s="78" t="s">
        <v>307</v>
      </c>
      <c r="I34" s="84" t="s">
        <v>257</v>
      </c>
      <c r="J34" s="76"/>
      <c r="M34" s="77" t="s">
        <v>435</v>
      </c>
      <c r="N34" s="77"/>
      <c r="O34" s="77"/>
      <c r="P34" s="77"/>
      <c r="Q34" s="77"/>
      <c r="R34" s="77"/>
      <c r="S34" s="77" t="s">
        <v>64</v>
      </c>
      <c r="T34" s="34">
        <v>10</v>
      </c>
    </row>
    <row r="35" spans="1:20">
      <c r="A35" s="77">
        <v>33</v>
      </c>
      <c r="B35" s="78" t="s">
        <v>436</v>
      </c>
      <c r="C35" s="78" t="s">
        <v>437</v>
      </c>
      <c r="D35" s="78" t="s">
        <v>438</v>
      </c>
      <c r="E35" s="78" t="s">
        <v>371</v>
      </c>
      <c r="F35" s="78" t="s">
        <v>439</v>
      </c>
      <c r="G35" s="78" t="s">
        <v>23</v>
      </c>
      <c r="H35" s="78" t="s">
        <v>307</v>
      </c>
      <c r="I35" s="84" t="s">
        <v>257</v>
      </c>
      <c r="J35" s="76"/>
      <c r="M35" s="77" t="s">
        <v>221</v>
      </c>
      <c r="N35" s="77" t="s">
        <v>431</v>
      </c>
      <c r="O35" s="77" t="s">
        <v>432</v>
      </c>
      <c r="P35" s="77" t="s">
        <v>311</v>
      </c>
      <c r="Q35" s="77" t="s">
        <v>363</v>
      </c>
      <c r="R35" s="77" t="s">
        <v>364</v>
      </c>
      <c r="S35" s="77" t="s">
        <v>72</v>
      </c>
      <c r="T35" s="34">
        <v>2.5</v>
      </c>
    </row>
    <row r="36" spans="1:11">
      <c r="A36" s="77">
        <v>34</v>
      </c>
      <c r="B36" s="78" t="s">
        <v>436</v>
      </c>
      <c r="C36" s="78" t="s">
        <v>440</v>
      </c>
      <c r="D36" s="78" t="s">
        <v>441</v>
      </c>
      <c r="E36" s="78" t="s">
        <v>371</v>
      </c>
      <c r="F36" s="78" t="s">
        <v>439</v>
      </c>
      <c r="G36" s="78" t="s">
        <v>23</v>
      </c>
      <c r="H36" s="78" t="s">
        <v>307</v>
      </c>
      <c r="I36" s="84" t="s">
        <v>257</v>
      </c>
      <c r="J36" s="76">
        <v>1</v>
      </c>
      <c r="K36" s="78" t="s">
        <v>23</v>
      </c>
    </row>
    <row r="37" spans="1:11">
      <c r="A37" s="77">
        <v>35</v>
      </c>
      <c r="B37" s="76" t="s">
        <v>435</v>
      </c>
      <c r="C37" s="76" t="s">
        <v>442</v>
      </c>
      <c r="D37" s="76" t="s">
        <v>443</v>
      </c>
      <c r="E37" s="76" t="s">
        <v>371</v>
      </c>
      <c r="F37" s="76" t="s">
        <v>444</v>
      </c>
      <c r="G37" s="76" t="s">
        <v>65</v>
      </c>
      <c r="H37" s="76" t="s">
        <v>337</v>
      </c>
      <c r="I37" s="77"/>
      <c r="J37" s="76">
        <v>2.5</v>
      </c>
      <c r="K37" s="76" t="s">
        <v>65</v>
      </c>
    </row>
    <row r="38" spans="1:20">
      <c r="A38" s="77">
        <v>36</v>
      </c>
      <c r="B38" s="76" t="s">
        <v>213</v>
      </c>
      <c r="C38" s="76" t="s">
        <v>442</v>
      </c>
      <c r="D38" s="76" t="s">
        <v>443</v>
      </c>
      <c r="E38" s="76" t="s">
        <v>371</v>
      </c>
      <c r="F38" s="76" t="s">
        <v>444</v>
      </c>
      <c r="G38" s="76" t="s">
        <v>67</v>
      </c>
      <c r="H38" s="76" t="s">
        <v>337</v>
      </c>
      <c r="I38" s="77"/>
      <c r="J38" s="76">
        <v>0.5</v>
      </c>
      <c r="K38" s="76" t="s">
        <v>67</v>
      </c>
      <c r="M38" s="89"/>
      <c r="N38" s="89"/>
      <c r="O38" s="90"/>
      <c r="P38" s="89"/>
      <c r="Q38" s="89"/>
      <c r="R38" s="89"/>
      <c r="S38" s="89"/>
      <c r="T38" s="89"/>
    </row>
    <row r="39" spans="1:20">
      <c r="A39" s="77">
        <v>37</v>
      </c>
      <c r="B39" s="76" t="s">
        <v>445</v>
      </c>
      <c r="C39" s="76" t="s">
        <v>422</v>
      </c>
      <c r="D39" s="76" t="s">
        <v>423</v>
      </c>
      <c r="E39" s="76" t="s">
        <v>305</v>
      </c>
      <c r="F39" s="76" t="s">
        <v>381</v>
      </c>
      <c r="G39" s="76" t="s">
        <v>45</v>
      </c>
      <c r="H39" s="76" t="s">
        <v>337</v>
      </c>
      <c r="I39" s="77"/>
      <c r="J39" s="76"/>
      <c r="M39" s="91"/>
      <c r="N39" s="91"/>
      <c r="O39" s="91"/>
      <c r="P39" s="91"/>
      <c r="Q39" s="91"/>
      <c r="R39" s="91"/>
      <c r="S39" s="96"/>
      <c r="T39" s="89"/>
    </row>
    <row r="40" spans="1:20">
      <c r="A40" s="77">
        <v>38</v>
      </c>
      <c r="B40" s="76" t="s">
        <v>445</v>
      </c>
      <c r="C40" s="76" t="s">
        <v>379</v>
      </c>
      <c r="D40" s="76" t="s">
        <v>380</v>
      </c>
      <c r="E40" s="76" t="s">
        <v>305</v>
      </c>
      <c r="F40" s="76" t="s">
        <v>381</v>
      </c>
      <c r="G40" s="76" t="s">
        <v>45</v>
      </c>
      <c r="H40" s="76" t="s">
        <v>337</v>
      </c>
      <c r="I40" s="77"/>
      <c r="J40" s="76"/>
      <c r="M40" s="91"/>
      <c r="N40" s="91"/>
      <c r="O40" s="91"/>
      <c r="P40" s="91"/>
      <c r="Q40" s="91"/>
      <c r="R40" s="91"/>
      <c r="S40" s="96"/>
      <c r="T40" s="89"/>
    </row>
    <row r="41" spans="1:20">
      <c r="A41" s="77">
        <v>39</v>
      </c>
      <c r="B41" s="76" t="s">
        <v>445</v>
      </c>
      <c r="C41" s="76" t="s">
        <v>376</v>
      </c>
      <c r="D41" s="76" t="s">
        <v>377</v>
      </c>
      <c r="E41" s="76" t="s">
        <v>305</v>
      </c>
      <c r="F41" s="76" t="s">
        <v>378</v>
      </c>
      <c r="G41" s="76" t="s">
        <v>45</v>
      </c>
      <c r="H41" s="76" t="s">
        <v>337</v>
      </c>
      <c r="I41" s="77"/>
      <c r="J41" s="76"/>
      <c r="M41" s="91"/>
      <c r="N41" s="91"/>
      <c r="O41" s="91"/>
      <c r="P41" s="91"/>
      <c r="Q41" s="91"/>
      <c r="R41" s="91"/>
      <c r="S41" s="96"/>
      <c r="T41" s="89"/>
    </row>
    <row r="42" spans="1:20">
      <c r="A42" s="77">
        <v>40</v>
      </c>
      <c r="B42" s="76" t="s">
        <v>445</v>
      </c>
      <c r="C42" s="76" t="s">
        <v>446</v>
      </c>
      <c r="D42" s="76" t="s">
        <v>447</v>
      </c>
      <c r="E42" s="76" t="s">
        <v>305</v>
      </c>
      <c r="F42" s="76" t="s">
        <v>384</v>
      </c>
      <c r="G42" s="76" t="s">
        <v>45</v>
      </c>
      <c r="H42" s="76" t="s">
        <v>337</v>
      </c>
      <c r="I42" s="77"/>
      <c r="J42" s="76"/>
      <c r="M42" s="91"/>
      <c r="N42" s="91"/>
      <c r="O42" s="91"/>
      <c r="P42" s="91"/>
      <c r="Q42" s="91"/>
      <c r="R42" s="91"/>
      <c r="S42" s="96"/>
      <c r="T42" s="89"/>
    </row>
    <row r="43" spans="1:20">
      <c r="A43" s="77">
        <v>41</v>
      </c>
      <c r="B43" s="76" t="s">
        <v>445</v>
      </c>
      <c r="C43" s="76" t="s">
        <v>382</v>
      </c>
      <c r="D43" s="76" t="s">
        <v>383</v>
      </c>
      <c r="E43" s="76" t="s">
        <v>305</v>
      </c>
      <c r="F43" s="76" t="s">
        <v>384</v>
      </c>
      <c r="G43" s="76" t="s">
        <v>45</v>
      </c>
      <c r="H43" s="76" t="s">
        <v>337</v>
      </c>
      <c r="I43" s="77"/>
      <c r="J43" s="76"/>
      <c r="M43" s="89"/>
      <c r="N43" s="89"/>
      <c r="O43" s="90"/>
      <c r="P43" s="89"/>
      <c r="Q43" s="89"/>
      <c r="R43" s="89"/>
      <c r="S43" s="89"/>
      <c r="T43" s="89"/>
    </row>
    <row r="44" spans="1:11">
      <c r="A44" s="77">
        <v>42</v>
      </c>
      <c r="B44" s="76" t="s">
        <v>445</v>
      </c>
      <c r="C44" s="76" t="s">
        <v>448</v>
      </c>
      <c r="D44" s="76" t="s">
        <v>449</v>
      </c>
      <c r="E44" s="76" t="s">
        <v>305</v>
      </c>
      <c r="F44" s="76" t="s">
        <v>384</v>
      </c>
      <c r="G44" s="76" t="s">
        <v>45</v>
      </c>
      <c r="H44" s="76" t="s">
        <v>337</v>
      </c>
      <c r="I44" s="77"/>
      <c r="J44" s="76">
        <v>2.5</v>
      </c>
      <c r="K44" s="76" t="s">
        <v>45</v>
      </c>
    </row>
    <row r="45" spans="1:10">
      <c r="A45" s="77">
        <v>43</v>
      </c>
      <c r="B45" s="76" t="s">
        <v>450</v>
      </c>
      <c r="C45" s="76" t="s">
        <v>451</v>
      </c>
      <c r="D45" s="76" t="s">
        <v>452</v>
      </c>
      <c r="E45" s="76" t="s">
        <v>371</v>
      </c>
      <c r="F45" s="76" t="s">
        <v>444</v>
      </c>
      <c r="G45" s="76" t="s">
        <v>66</v>
      </c>
      <c r="H45" s="76" t="s">
        <v>337</v>
      </c>
      <c r="I45" s="77"/>
      <c r="J45" s="76"/>
    </row>
    <row r="46" spans="1:10">
      <c r="A46" s="77">
        <v>44</v>
      </c>
      <c r="B46" s="76" t="s">
        <v>450</v>
      </c>
      <c r="C46" s="76" t="s">
        <v>453</v>
      </c>
      <c r="D46" s="76" t="s">
        <v>454</v>
      </c>
      <c r="E46" s="76" t="s">
        <v>371</v>
      </c>
      <c r="F46" s="76" t="s">
        <v>455</v>
      </c>
      <c r="G46" s="76" t="s">
        <v>66</v>
      </c>
      <c r="H46" s="76" t="s">
        <v>337</v>
      </c>
      <c r="I46" s="77"/>
      <c r="J46" s="76"/>
    </row>
    <row r="47" spans="1:11">
      <c r="A47" s="77">
        <v>45</v>
      </c>
      <c r="B47" s="76" t="s">
        <v>450</v>
      </c>
      <c r="C47" s="76" t="s">
        <v>456</v>
      </c>
      <c r="D47" s="76" t="s">
        <v>457</v>
      </c>
      <c r="E47" s="76" t="s">
        <v>371</v>
      </c>
      <c r="F47" s="76" t="s">
        <v>458</v>
      </c>
      <c r="G47" s="76" t="s">
        <v>66</v>
      </c>
      <c r="H47" s="76" t="s">
        <v>337</v>
      </c>
      <c r="I47" s="77"/>
      <c r="J47" s="76">
        <v>2.5</v>
      </c>
      <c r="K47" s="76" t="s">
        <v>66</v>
      </c>
    </row>
    <row r="48" spans="1:10">
      <c r="A48" s="77">
        <v>46</v>
      </c>
      <c r="B48" s="78" t="s">
        <v>459</v>
      </c>
      <c r="C48" s="78" t="s">
        <v>334</v>
      </c>
      <c r="D48" s="78" t="s">
        <v>335</v>
      </c>
      <c r="E48" s="78" t="s">
        <v>305</v>
      </c>
      <c r="F48" s="78" t="s">
        <v>336</v>
      </c>
      <c r="G48" s="78" t="s">
        <v>35</v>
      </c>
      <c r="H48" s="78" t="s">
        <v>307</v>
      </c>
      <c r="I48" s="84" t="s">
        <v>257</v>
      </c>
      <c r="J48" s="76"/>
    </row>
    <row r="49" spans="1:10">
      <c r="A49" s="77">
        <v>47</v>
      </c>
      <c r="B49" s="78" t="s">
        <v>459</v>
      </c>
      <c r="C49" s="78" t="s">
        <v>348</v>
      </c>
      <c r="D49" s="78" t="s">
        <v>349</v>
      </c>
      <c r="E49" s="78" t="s">
        <v>305</v>
      </c>
      <c r="F49" s="78" t="s">
        <v>340</v>
      </c>
      <c r="G49" s="78" t="s">
        <v>35</v>
      </c>
      <c r="H49" s="78" t="s">
        <v>307</v>
      </c>
      <c r="I49" s="84" t="s">
        <v>257</v>
      </c>
      <c r="J49" s="76"/>
    </row>
    <row r="50" spans="1:10">
      <c r="A50" s="77">
        <v>48</v>
      </c>
      <c r="B50" s="76" t="s">
        <v>460</v>
      </c>
      <c r="C50" s="76" t="s">
        <v>461</v>
      </c>
      <c r="D50" s="76" t="s">
        <v>462</v>
      </c>
      <c r="E50" s="76" t="s">
        <v>305</v>
      </c>
      <c r="F50" s="76" t="s">
        <v>358</v>
      </c>
      <c r="G50" s="76" t="s">
        <v>35</v>
      </c>
      <c r="H50" s="76" t="s">
        <v>337</v>
      </c>
      <c r="I50" s="77"/>
      <c r="J50" s="76"/>
    </row>
    <row r="51" spans="1:10">
      <c r="A51" s="77">
        <v>49</v>
      </c>
      <c r="B51" s="78" t="s">
        <v>149</v>
      </c>
      <c r="C51" s="78" t="s">
        <v>356</v>
      </c>
      <c r="D51" s="78" t="s">
        <v>357</v>
      </c>
      <c r="E51" s="78" t="s">
        <v>305</v>
      </c>
      <c r="F51" s="78" t="s">
        <v>358</v>
      </c>
      <c r="G51" s="78" t="s">
        <v>35</v>
      </c>
      <c r="H51" s="78" t="s">
        <v>307</v>
      </c>
      <c r="I51" s="84" t="s">
        <v>257</v>
      </c>
      <c r="J51" s="76"/>
    </row>
    <row r="52" spans="1:10">
      <c r="A52" s="77">
        <v>50</v>
      </c>
      <c r="B52" s="78" t="s">
        <v>149</v>
      </c>
      <c r="C52" s="78" t="s">
        <v>461</v>
      </c>
      <c r="D52" s="78" t="s">
        <v>462</v>
      </c>
      <c r="E52" s="78" t="s">
        <v>305</v>
      </c>
      <c r="F52" s="78" t="s">
        <v>358</v>
      </c>
      <c r="G52" s="78" t="s">
        <v>35</v>
      </c>
      <c r="H52" s="78" t="s">
        <v>307</v>
      </c>
      <c r="I52" s="84" t="s">
        <v>257</v>
      </c>
      <c r="J52" s="76"/>
    </row>
    <row r="53" spans="1:10">
      <c r="A53" s="77">
        <v>51</v>
      </c>
      <c r="B53" s="78" t="s">
        <v>149</v>
      </c>
      <c r="C53" s="78" t="s">
        <v>463</v>
      </c>
      <c r="D53" s="78" t="s">
        <v>464</v>
      </c>
      <c r="E53" s="78" t="s">
        <v>305</v>
      </c>
      <c r="F53" s="78" t="s">
        <v>465</v>
      </c>
      <c r="G53" s="78" t="s">
        <v>35</v>
      </c>
      <c r="H53" s="78" t="s">
        <v>307</v>
      </c>
      <c r="I53" s="84" t="s">
        <v>257</v>
      </c>
      <c r="J53" s="76"/>
    </row>
    <row r="54" spans="1:10">
      <c r="A54" s="77">
        <v>52</v>
      </c>
      <c r="B54" s="78" t="s">
        <v>149</v>
      </c>
      <c r="C54" s="78" t="s">
        <v>410</v>
      </c>
      <c r="D54" s="78" t="s">
        <v>411</v>
      </c>
      <c r="E54" s="78" t="s">
        <v>305</v>
      </c>
      <c r="F54" s="78" t="s">
        <v>405</v>
      </c>
      <c r="G54" s="78" t="s">
        <v>35</v>
      </c>
      <c r="H54" s="78" t="s">
        <v>307</v>
      </c>
      <c r="I54" s="84" t="s">
        <v>257</v>
      </c>
      <c r="J54" s="76"/>
    </row>
    <row r="55" spans="1:11">
      <c r="A55" s="77">
        <v>53</v>
      </c>
      <c r="B55" s="78" t="s">
        <v>149</v>
      </c>
      <c r="C55" s="78" t="s">
        <v>466</v>
      </c>
      <c r="D55" s="78" t="s">
        <v>467</v>
      </c>
      <c r="E55" s="78" t="s">
        <v>305</v>
      </c>
      <c r="F55" s="78" t="s">
        <v>465</v>
      </c>
      <c r="G55" s="78" t="s">
        <v>35</v>
      </c>
      <c r="H55" s="78" t="s">
        <v>307</v>
      </c>
      <c r="I55" s="84" t="s">
        <v>257</v>
      </c>
      <c r="J55" s="76">
        <v>3.5</v>
      </c>
      <c r="K55" s="76" t="s">
        <v>35</v>
      </c>
    </row>
    <row r="56" spans="1:10">
      <c r="A56" s="77">
        <v>54</v>
      </c>
      <c r="B56" s="76" t="s">
        <v>417</v>
      </c>
      <c r="C56" s="76" t="s">
        <v>379</v>
      </c>
      <c r="D56" s="76" t="s">
        <v>380</v>
      </c>
      <c r="E56" s="76" t="s">
        <v>305</v>
      </c>
      <c r="F56" s="76" t="s">
        <v>381</v>
      </c>
      <c r="G56" s="76" t="s">
        <v>49</v>
      </c>
      <c r="H56" s="76" t="s">
        <v>337</v>
      </c>
      <c r="I56" s="77"/>
      <c r="J56" s="76"/>
    </row>
    <row r="57" spans="1:10">
      <c r="A57" s="77">
        <v>55</v>
      </c>
      <c r="B57" s="76" t="s">
        <v>417</v>
      </c>
      <c r="C57" s="76" t="s">
        <v>468</v>
      </c>
      <c r="D57" s="76" t="s">
        <v>469</v>
      </c>
      <c r="E57" s="76" t="s">
        <v>305</v>
      </c>
      <c r="F57" s="76" t="s">
        <v>470</v>
      </c>
      <c r="G57" s="76" t="s">
        <v>49</v>
      </c>
      <c r="H57" s="76" t="s">
        <v>337</v>
      </c>
      <c r="I57" s="77"/>
      <c r="J57" s="76"/>
    </row>
    <row r="58" spans="1:10">
      <c r="A58" s="77">
        <v>56</v>
      </c>
      <c r="B58" s="76" t="s">
        <v>417</v>
      </c>
      <c r="C58" s="76" t="s">
        <v>471</v>
      </c>
      <c r="D58" s="76" t="s">
        <v>472</v>
      </c>
      <c r="E58" s="76" t="s">
        <v>305</v>
      </c>
      <c r="F58" s="76" t="s">
        <v>470</v>
      </c>
      <c r="G58" s="76" t="s">
        <v>49</v>
      </c>
      <c r="H58" s="76" t="s">
        <v>337</v>
      </c>
      <c r="I58" s="77"/>
      <c r="J58" s="76"/>
    </row>
    <row r="59" spans="1:10">
      <c r="A59" s="77">
        <v>57</v>
      </c>
      <c r="B59" s="76" t="s">
        <v>417</v>
      </c>
      <c r="C59" s="76" t="s">
        <v>473</v>
      </c>
      <c r="D59" s="76" t="s">
        <v>474</v>
      </c>
      <c r="E59" s="76" t="s">
        <v>305</v>
      </c>
      <c r="F59" s="76" t="s">
        <v>384</v>
      </c>
      <c r="G59" s="76" t="s">
        <v>49</v>
      </c>
      <c r="H59" s="76" t="s">
        <v>337</v>
      </c>
      <c r="I59" s="77"/>
      <c r="J59" s="76"/>
    </row>
    <row r="60" spans="1:10">
      <c r="A60" s="77">
        <v>58</v>
      </c>
      <c r="B60" s="76" t="s">
        <v>417</v>
      </c>
      <c r="C60" s="76" t="s">
        <v>475</v>
      </c>
      <c r="D60" s="76" t="s">
        <v>476</v>
      </c>
      <c r="E60" s="76" t="s">
        <v>305</v>
      </c>
      <c r="F60" s="76" t="s">
        <v>384</v>
      </c>
      <c r="G60" s="76" t="s">
        <v>49</v>
      </c>
      <c r="H60" s="76" t="s">
        <v>337</v>
      </c>
      <c r="I60" s="77"/>
      <c r="J60" s="76"/>
    </row>
    <row r="61" spans="1:10">
      <c r="A61" s="77">
        <v>59</v>
      </c>
      <c r="B61" s="76" t="s">
        <v>417</v>
      </c>
      <c r="C61" s="76" t="s">
        <v>477</v>
      </c>
      <c r="D61" s="76" t="s">
        <v>478</v>
      </c>
      <c r="E61" s="76" t="s">
        <v>305</v>
      </c>
      <c r="F61" s="76" t="s">
        <v>384</v>
      </c>
      <c r="G61" s="76" t="s">
        <v>49</v>
      </c>
      <c r="H61" s="76" t="s">
        <v>337</v>
      </c>
      <c r="I61" s="77"/>
      <c r="J61" s="76"/>
    </row>
    <row r="62" spans="1:10">
      <c r="A62" s="77">
        <v>60</v>
      </c>
      <c r="B62" s="76" t="s">
        <v>417</v>
      </c>
      <c r="C62" s="76" t="s">
        <v>479</v>
      </c>
      <c r="D62" s="76" t="s">
        <v>480</v>
      </c>
      <c r="E62" s="76" t="s">
        <v>305</v>
      </c>
      <c r="F62" s="76" t="s">
        <v>384</v>
      </c>
      <c r="G62" s="76" t="s">
        <v>49</v>
      </c>
      <c r="H62" s="76" t="s">
        <v>337</v>
      </c>
      <c r="I62" s="77"/>
      <c r="J62" s="76"/>
    </row>
    <row r="63" spans="1:10">
      <c r="A63" s="77">
        <v>61</v>
      </c>
      <c r="B63" s="76" t="s">
        <v>417</v>
      </c>
      <c r="C63" s="76" t="s">
        <v>481</v>
      </c>
      <c r="D63" s="76" t="s">
        <v>482</v>
      </c>
      <c r="E63" s="76" t="s">
        <v>305</v>
      </c>
      <c r="F63" s="76" t="s">
        <v>384</v>
      </c>
      <c r="G63" s="76" t="s">
        <v>49</v>
      </c>
      <c r="H63" s="76" t="s">
        <v>337</v>
      </c>
      <c r="I63" s="77"/>
      <c r="J63" s="76"/>
    </row>
    <row r="64" spans="1:10">
      <c r="A64" s="77">
        <v>62</v>
      </c>
      <c r="B64" s="76" t="s">
        <v>417</v>
      </c>
      <c r="C64" s="76" t="s">
        <v>448</v>
      </c>
      <c r="D64" s="76" t="s">
        <v>449</v>
      </c>
      <c r="E64" s="76" t="s">
        <v>305</v>
      </c>
      <c r="F64" s="76" t="s">
        <v>384</v>
      </c>
      <c r="G64" s="76" t="s">
        <v>49</v>
      </c>
      <c r="H64" s="76" t="s">
        <v>337</v>
      </c>
      <c r="I64" s="77"/>
      <c r="J64" s="76"/>
    </row>
    <row r="65" spans="1:11">
      <c r="A65" s="77">
        <v>63</v>
      </c>
      <c r="B65" s="76" t="s">
        <v>417</v>
      </c>
      <c r="C65" s="76" t="s">
        <v>382</v>
      </c>
      <c r="D65" s="76" t="s">
        <v>383</v>
      </c>
      <c r="E65" s="76" t="s">
        <v>305</v>
      </c>
      <c r="F65" s="76" t="s">
        <v>384</v>
      </c>
      <c r="G65" s="76" t="s">
        <v>49</v>
      </c>
      <c r="H65" s="76" t="s">
        <v>337</v>
      </c>
      <c r="I65" s="77"/>
      <c r="J65" s="76">
        <v>0.5</v>
      </c>
      <c r="K65" s="76" t="s">
        <v>49</v>
      </c>
    </row>
    <row r="66" spans="1:10">
      <c r="A66" s="77">
        <v>64</v>
      </c>
      <c r="B66" s="76" t="s">
        <v>483</v>
      </c>
      <c r="C66" s="76" t="s">
        <v>379</v>
      </c>
      <c r="D66" s="76" t="s">
        <v>380</v>
      </c>
      <c r="E66" s="76" t="s">
        <v>305</v>
      </c>
      <c r="F66" s="76" t="s">
        <v>381</v>
      </c>
      <c r="G66" s="76" t="s">
        <v>55</v>
      </c>
      <c r="H66" s="76" t="s">
        <v>337</v>
      </c>
      <c r="I66" s="77"/>
      <c r="J66" s="76"/>
    </row>
    <row r="67" spans="1:11">
      <c r="A67" s="77">
        <v>65</v>
      </c>
      <c r="B67" s="76" t="s">
        <v>483</v>
      </c>
      <c r="C67" s="76" t="s">
        <v>376</v>
      </c>
      <c r="D67" s="76" t="s">
        <v>377</v>
      </c>
      <c r="E67" s="76" t="s">
        <v>305</v>
      </c>
      <c r="F67" s="76" t="s">
        <v>378</v>
      </c>
      <c r="G67" s="76" t="s">
        <v>55</v>
      </c>
      <c r="H67" s="76" t="s">
        <v>337</v>
      </c>
      <c r="I67" s="77"/>
      <c r="J67" s="76">
        <v>2.5</v>
      </c>
      <c r="K67" s="76" t="s">
        <v>55</v>
      </c>
    </row>
    <row r="68" spans="1:10">
      <c r="A68" s="77">
        <v>66</v>
      </c>
      <c r="B68" s="78" t="s">
        <v>484</v>
      </c>
      <c r="C68" s="78" t="s">
        <v>325</v>
      </c>
      <c r="D68" s="78" t="s">
        <v>326</v>
      </c>
      <c r="E68" s="78" t="s">
        <v>305</v>
      </c>
      <c r="F68" s="78" t="s">
        <v>306</v>
      </c>
      <c r="G68" s="78" t="s">
        <v>33</v>
      </c>
      <c r="H68" s="78" t="s">
        <v>307</v>
      </c>
      <c r="I68" s="84" t="s">
        <v>257</v>
      </c>
      <c r="J68" s="76"/>
    </row>
    <row r="69" spans="1:10">
      <c r="A69" s="77">
        <v>67</v>
      </c>
      <c r="B69" s="78" t="s">
        <v>484</v>
      </c>
      <c r="C69" s="78" t="s">
        <v>485</v>
      </c>
      <c r="D69" s="78" t="s">
        <v>486</v>
      </c>
      <c r="E69" s="78" t="s">
        <v>305</v>
      </c>
      <c r="F69" s="78" t="s">
        <v>387</v>
      </c>
      <c r="G69" s="78" t="s">
        <v>33</v>
      </c>
      <c r="H69" s="78" t="s">
        <v>307</v>
      </c>
      <c r="I69" s="84" t="s">
        <v>257</v>
      </c>
      <c r="J69" s="76"/>
    </row>
    <row r="70" spans="1:10">
      <c r="A70" s="77">
        <v>68</v>
      </c>
      <c r="B70" s="78" t="s">
        <v>484</v>
      </c>
      <c r="C70" s="78" t="s">
        <v>487</v>
      </c>
      <c r="D70" s="78" t="s">
        <v>488</v>
      </c>
      <c r="E70" s="78" t="s">
        <v>305</v>
      </c>
      <c r="F70" s="78" t="s">
        <v>387</v>
      </c>
      <c r="G70" s="78" t="s">
        <v>33</v>
      </c>
      <c r="H70" s="78" t="s">
        <v>307</v>
      </c>
      <c r="I70" s="84" t="s">
        <v>257</v>
      </c>
      <c r="J70" s="76"/>
    </row>
    <row r="71" spans="1:9">
      <c r="A71" s="77">
        <v>69</v>
      </c>
      <c r="B71" s="78" t="s">
        <v>484</v>
      </c>
      <c r="C71" s="78" t="s">
        <v>489</v>
      </c>
      <c r="D71" s="78" t="s">
        <v>490</v>
      </c>
      <c r="E71" s="78" t="s">
        <v>305</v>
      </c>
      <c r="F71" s="78" t="s">
        <v>387</v>
      </c>
      <c r="G71" s="78" t="s">
        <v>33</v>
      </c>
      <c r="H71" s="78" t="s">
        <v>307</v>
      </c>
      <c r="I71" s="84" t="s">
        <v>257</v>
      </c>
    </row>
    <row r="72" spans="1:10">
      <c r="A72" s="77">
        <v>70</v>
      </c>
      <c r="B72" s="76" t="s">
        <v>491</v>
      </c>
      <c r="C72" s="76" t="s">
        <v>314</v>
      </c>
      <c r="D72" s="76" t="s">
        <v>315</v>
      </c>
      <c r="E72" s="76" t="s">
        <v>305</v>
      </c>
      <c r="F72" s="76" t="s">
        <v>306</v>
      </c>
      <c r="G72" s="76" t="s">
        <v>33</v>
      </c>
      <c r="H72" s="76" t="s">
        <v>337</v>
      </c>
      <c r="I72" s="77"/>
      <c r="J72" s="76"/>
    </row>
    <row r="73" spans="1:10">
      <c r="A73" s="77">
        <v>71</v>
      </c>
      <c r="B73" s="76" t="s">
        <v>491</v>
      </c>
      <c r="C73" s="76" t="s">
        <v>492</v>
      </c>
      <c r="D73" s="76" t="s">
        <v>493</v>
      </c>
      <c r="E73" s="76" t="s">
        <v>305</v>
      </c>
      <c r="F73" s="76" t="s">
        <v>387</v>
      </c>
      <c r="G73" s="76" t="s">
        <v>33</v>
      </c>
      <c r="H73" s="76" t="s">
        <v>337</v>
      </c>
      <c r="I73" s="77"/>
      <c r="J73" s="76"/>
    </row>
    <row r="74" spans="1:10">
      <c r="A74" s="77">
        <v>72</v>
      </c>
      <c r="B74" s="76" t="s">
        <v>491</v>
      </c>
      <c r="C74" s="76" t="s">
        <v>487</v>
      </c>
      <c r="D74" s="76" t="s">
        <v>488</v>
      </c>
      <c r="E74" s="76" t="s">
        <v>305</v>
      </c>
      <c r="F74" s="76" t="s">
        <v>387</v>
      </c>
      <c r="G74" s="76" t="s">
        <v>33</v>
      </c>
      <c r="H74" s="76" t="s">
        <v>337</v>
      </c>
      <c r="I74" s="77"/>
      <c r="J74" s="76"/>
    </row>
    <row r="75" spans="1:11">
      <c r="A75" s="77">
        <v>73</v>
      </c>
      <c r="B75" s="76" t="s">
        <v>491</v>
      </c>
      <c r="C75" s="76" t="s">
        <v>494</v>
      </c>
      <c r="D75" s="76" t="s">
        <v>495</v>
      </c>
      <c r="E75" s="76" t="s">
        <v>305</v>
      </c>
      <c r="F75" s="76" t="s">
        <v>387</v>
      </c>
      <c r="G75" s="76" t="s">
        <v>33</v>
      </c>
      <c r="H75" s="76" t="s">
        <v>337</v>
      </c>
      <c r="I75" s="77"/>
      <c r="J75" s="76">
        <v>3</v>
      </c>
      <c r="K75" s="78" t="s">
        <v>33</v>
      </c>
    </row>
    <row r="76" spans="1:10">
      <c r="A76" s="77">
        <v>74</v>
      </c>
      <c r="B76" s="76" t="s">
        <v>496</v>
      </c>
      <c r="C76" s="76" t="s">
        <v>497</v>
      </c>
      <c r="D76" s="76" t="s">
        <v>498</v>
      </c>
      <c r="E76" s="76" t="s">
        <v>305</v>
      </c>
      <c r="F76" s="76" t="s">
        <v>336</v>
      </c>
      <c r="G76" s="76" t="s">
        <v>56</v>
      </c>
      <c r="H76" s="76" t="s">
        <v>337</v>
      </c>
      <c r="I76" s="77"/>
      <c r="J76" s="76"/>
    </row>
    <row r="77" spans="1:10">
      <c r="A77" s="77">
        <v>75</v>
      </c>
      <c r="B77" s="76" t="s">
        <v>496</v>
      </c>
      <c r="C77" s="76" t="s">
        <v>499</v>
      </c>
      <c r="D77" s="76" t="s">
        <v>500</v>
      </c>
      <c r="E77" s="76" t="s">
        <v>305</v>
      </c>
      <c r="F77" s="76" t="s">
        <v>336</v>
      </c>
      <c r="G77" s="76" t="s">
        <v>56</v>
      </c>
      <c r="H77" s="76" t="s">
        <v>337</v>
      </c>
      <c r="I77" s="77"/>
      <c r="J77" s="76"/>
    </row>
    <row r="78" spans="1:11">
      <c r="A78" s="77">
        <v>76</v>
      </c>
      <c r="B78" s="76" t="s">
        <v>496</v>
      </c>
      <c r="C78" s="76" t="s">
        <v>334</v>
      </c>
      <c r="D78" s="76" t="s">
        <v>335</v>
      </c>
      <c r="E78" s="76" t="s">
        <v>305</v>
      </c>
      <c r="F78" s="76" t="s">
        <v>336</v>
      </c>
      <c r="G78" s="76" t="s">
        <v>56</v>
      </c>
      <c r="H78" s="76" t="s">
        <v>337</v>
      </c>
      <c r="I78" s="77"/>
      <c r="J78" s="76">
        <v>0.5</v>
      </c>
      <c r="K78" s="76" t="s">
        <v>56</v>
      </c>
    </row>
    <row r="79" spans="1:10">
      <c r="A79" s="77">
        <v>77</v>
      </c>
      <c r="B79" s="76" t="s">
        <v>501</v>
      </c>
      <c r="C79" s="76" t="s">
        <v>314</v>
      </c>
      <c r="D79" s="76" t="s">
        <v>315</v>
      </c>
      <c r="E79" s="76" t="s">
        <v>305</v>
      </c>
      <c r="F79" s="76" t="s">
        <v>306</v>
      </c>
      <c r="G79" s="76" t="s">
        <v>21</v>
      </c>
      <c r="H79" s="76" t="s">
        <v>337</v>
      </c>
      <c r="I79" s="77"/>
      <c r="J79" s="76"/>
    </row>
    <row r="80" spans="1:11">
      <c r="A80" s="77">
        <v>78</v>
      </c>
      <c r="B80" s="76" t="s">
        <v>501</v>
      </c>
      <c r="C80" s="76" t="s">
        <v>325</v>
      </c>
      <c r="D80" s="76" t="s">
        <v>326</v>
      </c>
      <c r="E80" s="76" t="s">
        <v>305</v>
      </c>
      <c r="F80" s="76" t="s">
        <v>306</v>
      </c>
      <c r="G80" s="76" t="s">
        <v>21</v>
      </c>
      <c r="H80" s="76" t="s">
        <v>337</v>
      </c>
      <c r="I80" s="77"/>
      <c r="J80" s="76">
        <v>2.5</v>
      </c>
      <c r="K80" s="76" t="s">
        <v>21</v>
      </c>
    </row>
    <row r="81" spans="1:10">
      <c r="A81" s="77">
        <v>79</v>
      </c>
      <c r="B81" s="76" t="s">
        <v>412</v>
      </c>
      <c r="C81" s="76" t="s">
        <v>379</v>
      </c>
      <c r="D81" s="76" t="s">
        <v>380</v>
      </c>
      <c r="E81" s="76" t="s">
        <v>305</v>
      </c>
      <c r="F81" s="76" t="s">
        <v>381</v>
      </c>
      <c r="G81" s="76" t="s">
        <v>50</v>
      </c>
      <c r="H81" s="76" t="s">
        <v>337</v>
      </c>
      <c r="I81" s="77"/>
      <c r="J81" s="76"/>
    </row>
    <row r="82" spans="1:11">
      <c r="A82" s="77">
        <v>80</v>
      </c>
      <c r="B82" s="76" t="s">
        <v>412</v>
      </c>
      <c r="C82" s="76" t="s">
        <v>376</v>
      </c>
      <c r="D82" s="76" t="s">
        <v>377</v>
      </c>
      <c r="E82" s="76" t="s">
        <v>305</v>
      </c>
      <c r="F82" s="76" t="s">
        <v>378</v>
      </c>
      <c r="G82" s="76" t="s">
        <v>50</v>
      </c>
      <c r="H82" s="76" t="s">
        <v>337</v>
      </c>
      <c r="I82" s="77"/>
      <c r="J82" s="76">
        <v>0.5</v>
      </c>
      <c r="K82" s="76" t="s">
        <v>50</v>
      </c>
    </row>
    <row r="83" spans="1:10">
      <c r="A83" s="77">
        <v>81</v>
      </c>
      <c r="B83" s="76" t="s">
        <v>502</v>
      </c>
      <c r="C83" s="76" t="s">
        <v>379</v>
      </c>
      <c r="D83" s="76" t="s">
        <v>380</v>
      </c>
      <c r="E83" s="76" t="s">
        <v>305</v>
      </c>
      <c r="F83" s="76" t="s">
        <v>381</v>
      </c>
      <c r="G83" s="76" t="s">
        <v>43</v>
      </c>
      <c r="H83" s="76" t="s">
        <v>337</v>
      </c>
      <c r="I83" s="77"/>
      <c r="J83" s="76"/>
    </row>
    <row r="84" spans="1:10">
      <c r="A84" s="77">
        <v>82</v>
      </c>
      <c r="B84" s="76" t="s">
        <v>502</v>
      </c>
      <c r="C84" s="76" t="s">
        <v>422</v>
      </c>
      <c r="D84" s="76" t="s">
        <v>423</v>
      </c>
      <c r="E84" s="76" t="s">
        <v>305</v>
      </c>
      <c r="F84" s="76" t="s">
        <v>381</v>
      </c>
      <c r="G84" s="76" t="s">
        <v>43</v>
      </c>
      <c r="H84" s="76" t="s">
        <v>337</v>
      </c>
      <c r="I84" s="77"/>
      <c r="J84" s="76"/>
    </row>
    <row r="85" spans="1:11">
      <c r="A85" s="77">
        <v>83</v>
      </c>
      <c r="B85" s="76" t="s">
        <v>502</v>
      </c>
      <c r="C85" s="76" t="s">
        <v>376</v>
      </c>
      <c r="D85" s="76" t="s">
        <v>377</v>
      </c>
      <c r="E85" s="76" t="s">
        <v>305</v>
      </c>
      <c r="F85" s="76" t="s">
        <v>378</v>
      </c>
      <c r="G85" s="76" t="s">
        <v>43</v>
      </c>
      <c r="H85" s="76" t="s">
        <v>337</v>
      </c>
      <c r="I85" s="77"/>
      <c r="J85" s="76">
        <v>0.5</v>
      </c>
      <c r="K85" s="76" t="s">
        <v>43</v>
      </c>
    </row>
    <row r="86" spans="1:10">
      <c r="A86" s="77">
        <v>84</v>
      </c>
      <c r="B86" s="76" t="s">
        <v>503</v>
      </c>
      <c r="C86" s="76" t="s">
        <v>422</v>
      </c>
      <c r="D86" s="76" t="s">
        <v>423</v>
      </c>
      <c r="E86" s="76" t="s">
        <v>305</v>
      </c>
      <c r="F86" s="76" t="s">
        <v>381</v>
      </c>
      <c r="G86" s="76" t="s">
        <v>47</v>
      </c>
      <c r="H86" s="76" t="s">
        <v>337</v>
      </c>
      <c r="I86" s="77"/>
      <c r="J86" s="76"/>
    </row>
    <row r="87" spans="1:10">
      <c r="A87" s="77">
        <v>85</v>
      </c>
      <c r="B87" s="76" t="s">
        <v>503</v>
      </c>
      <c r="C87" s="76" t="s">
        <v>379</v>
      </c>
      <c r="D87" s="76" t="s">
        <v>380</v>
      </c>
      <c r="E87" s="76" t="s">
        <v>305</v>
      </c>
      <c r="F87" s="76" t="s">
        <v>381</v>
      </c>
      <c r="G87" s="76" t="s">
        <v>47</v>
      </c>
      <c r="H87" s="76" t="s">
        <v>337</v>
      </c>
      <c r="I87" s="77"/>
      <c r="J87" s="76"/>
    </row>
    <row r="88" spans="1:11">
      <c r="A88" s="77">
        <v>86</v>
      </c>
      <c r="B88" s="76" t="s">
        <v>503</v>
      </c>
      <c r="C88" s="76" t="s">
        <v>376</v>
      </c>
      <c r="D88" s="76" t="s">
        <v>377</v>
      </c>
      <c r="E88" s="76" t="s">
        <v>305</v>
      </c>
      <c r="F88" s="76" t="s">
        <v>378</v>
      </c>
      <c r="G88" s="76" t="s">
        <v>47</v>
      </c>
      <c r="H88" s="76" t="s">
        <v>337</v>
      </c>
      <c r="I88" s="77"/>
      <c r="J88" s="76">
        <v>2.5</v>
      </c>
      <c r="K88" s="76" t="s">
        <v>47</v>
      </c>
    </row>
    <row r="89" spans="1:10">
      <c r="A89" s="77">
        <v>87</v>
      </c>
      <c r="B89" s="76" t="s">
        <v>450</v>
      </c>
      <c r="C89" s="76" t="s">
        <v>504</v>
      </c>
      <c r="D89" s="76" t="s">
        <v>505</v>
      </c>
      <c r="E89" s="76" t="s">
        <v>371</v>
      </c>
      <c r="F89" s="76" t="s">
        <v>506</v>
      </c>
      <c r="G89" s="76" t="s">
        <v>64</v>
      </c>
      <c r="H89" s="76" t="s">
        <v>337</v>
      </c>
      <c r="I89" s="77"/>
      <c r="J89" s="76"/>
    </row>
    <row r="90" spans="1:10">
      <c r="A90" s="77">
        <v>88</v>
      </c>
      <c r="B90" s="76" t="s">
        <v>450</v>
      </c>
      <c r="C90" s="76" t="s">
        <v>507</v>
      </c>
      <c r="D90" s="76" t="s">
        <v>508</v>
      </c>
      <c r="E90" s="76" t="s">
        <v>371</v>
      </c>
      <c r="F90" s="76" t="s">
        <v>509</v>
      </c>
      <c r="G90" s="76" t="s">
        <v>64</v>
      </c>
      <c r="H90" s="76" t="s">
        <v>337</v>
      </c>
      <c r="I90" s="77"/>
      <c r="J90" s="76"/>
    </row>
    <row r="91" spans="1:10">
      <c r="A91" s="77">
        <v>89</v>
      </c>
      <c r="B91" s="76" t="s">
        <v>450</v>
      </c>
      <c r="C91" s="76" t="s">
        <v>510</v>
      </c>
      <c r="D91" s="76" t="s">
        <v>511</v>
      </c>
      <c r="E91" s="76" t="s">
        <v>371</v>
      </c>
      <c r="F91" s="76" t="s">
        <v>509</v>
      </c>
      <c r="G91" s="76" t="s">
        <v>64</v>
      </c>
      <c r="H91" s="76" t="s">
        <v>337</v>
      </c>
      <c r="I91" s="77"/>
      <c r="J91" s="76"/>
    </row>
    <row r="92" spans="1:10">
      <c r="A92" s="77">
        <v>90</v>
      </c>
      <c r="B92" s="76" t="s">
        <v>450</v>
      </c>
      <c r="C92" s="76" t="s">
        <v>512</v>
      </c>
      <c r="D92" s="76" t="s">
        <v>513</v>
      </c>
      <c r="E92" s="76" t="s">
        <v>371</v>
      </c>
      <c r="F92" s="76" t="s">
        <v>514</v>
      </c>
      <c r="G92" s="76" t="s">
        <v>64</v>
      </c>
      <c r="H92" s="76" t="s">
        <v>337</v>
      </c>
      <c r="I92" s="77"/>
      <c r="J92" s="76"/>
    </row>
    <row r="93" spans="1:10">
      <c r="A93" s="77">
        <v>91</v>
      </c>
      <c r="B93" s="76" t="s">
        <v>450</v>
      </c>
      <c r="C93" s="76" t="s">
        <v>515</v>
      </c>
      <c r="D93" s="76" t="s">
        <v>516</v>
      </c>
      <c r="E93" s="76" t="s">
        <v>371</v>
      </c>
      <c r="F93" s="76" t="s">
        <v>509</v>
      </c>
      <c r="G93" s="76" t="s">
        <v>64</v>
      </c>
      <c r="H93" s="76" t="s">
        <v>337</v>
      </c>
      <c r="I93" s="77"/>
      <c r="J93" s="76"/>
    </row>
    <row r="94" spans="1:11">
      <c r="A94" s="77">
        <v>92</v>
      </c>
      <c r="B94" s="76" t="s">
        <v>450</v>
      </c>
      <c r="C94" s="76" t="s">
        <v>517</v>
      </c>
      <c r="D94" s="76" t="s">
        <v>518</v>
      </c>
      <c r="E94" s="76" t="s">
        <v>371</v>
      </c>
      <c r="F94" s="76" t="s">
        <v>514</v>
      </c>
      <c r="G94" s="76" t="s">
        <v>64</v>
      </c>
      <c r="H94" s="76" t="s">
        <v>337</v>
      </c>
      <c r="I94" s="77"/>
      <c r="J94" s="76">
        <v>2.5</v>
      </c>
      <c r="K94" s="76" t="s">
        <v>64</v>
      </c>
    </row>
    <row r="95" spans="1:11">
      <c r="A95" s="77">
        <v>93</v>
      </c>
      <c r="B95" s="76" t="s">
        <v>519</v>
      </c>
      <c r="C95" s="76" t="s">
        <v>520</v>
      </c>
      <c r="D95" s="76" t="s">
        <v>521</v>
      </c>
      <c r="E95" s="76" t="s">
        <v>305</v>
      </c>
      <c r="F95" s="76" t="s">
        <v>522</v>
      </c>
      <c r="G95" s="76" t="s">
        <v>58</v>
      </c>
      <c r="H95" s="76" t="s">
        <v>337</v>
      </c>
      <c r="I95" s="77"/>
      <c r="J95" s="76">
        <v>2.5</v>
      </c>
      <c r="K95" s="76" t="s">
        <v>58</v>
      </c>
    </row>
    <row r="96" spans="1:10">
      <c r="A96" s="77">
        <v>94</v>
      </c>
      <c r="B96" s="78" t="s">
        <v>302</v>
      </c>
      <c r="C96" s="78" t="s">
        <v>356</v>
      </c>
      <c r="D96" s="78" t="s">
        <v>357</v>
      </c>
      <c r="E96" s="78" t="s">
        <v>305</v>
      </c>
      <c r="F96" s="78" t="s">
        <v>358</v>
      </c>
      <c r="G96" s="78" t="s">
        <v>72</v>
      </c>
      <c r="H96" s="78" t="s">
        <v>307</v>
      </c>
      <c r="I96" s="84" t="s">
        <v>257</v>
      </c>
      <c r="J96" s="76"/>
    </row>
    <row r="97" spans="1:11">
      <c r="A97" s="77">
        <v>95</v>
      </c>
      <c r="B97" s="78" t="s">
        <v>302</v>
      </c>
      <c r="C97" s="78" t="s">
        <v>461</v>
      </c>
      <c r="D97" s="78" t="s">
        <v>462</v>
      </c>
      <c r="E97" s="78" t="s">
        <v>305</v>
      </c>
      <c r="F97" s="78" t="s">
        <v>358</v>
      </c>
      <c r="G97" s="78" t="s">
        <v>72</v>
      </c>
      <c r="H97" s="78" t="s">
        <v>307</v>
      </c>
      <c r="I97" s="84" t="s">
        <v>257</v>
      </c>
      <c r="J97" s="76">
        <v>0.5</v>
      </c>
      <c r="K97" s="78" t="s">
        <v>72</v>
      </c>
    </row>
    <row r="98" spans="1:11">
      <c r="A98" s="77">
        <v>96</v>
      </c>
      <c r="B98" s="78" t="s">
        <v>373</v>
      </c>
      <c r="C98" s="78" t="s">
        <v>523</v>
      </c>
      <c r="D98" s="78" t="s">
        <v>524</v>
      </c>
      <c r="E98" s="78" t="s">
        <v>371</v>
      </c>
      <c r="F98" s="78" t="s">
        <v>525</v>
      </c>
      <c r="G98" s="78" t="s">
        <v>73</v>
      </c>
      <c r="H98" s="78" t="s">
        <v>307</v>
      </c>
      <c r="I98" s="84" t="s">
        <v>257</v>
      </c>
      <c r="J98" s="76">
        <v>0.5</v>
      </c>
      <c r="K98" s="78" t="s">
        <v>73</v>
      </c>
    </row>
    <row r="99" spans="1:10">
      <c r="A99" s="77">
        <v>97</v>
      </c>
      <c r="B99" s="76" t="s">
        <v>526</v>
      </c>
      <c r="C99" s="76" t="s">
        <v>334</v>
      </c>
      <c r="D99" s="76" t="s">
        <v>335</v>
      </c>
      <c r="E99" s="76" t="s">
        <v>305</v>
      </c>
      <c r="F99" s="76" t="s">
        <v>336</v>
      </c>
      <c r="G99" s="76" t="s">
        <v>59</v>
      </c>
      <c r="H99" s="76" t="s">
        <v>337</v>
      </c>
      <c r="I99" s="77"/>
      <c r="J99" s="76"/>
    </row>
    <row r="100" spans="1:10">
      <c r="A100" s="77">
        <v>98</v>
      </c>
      <c r="B100" s="76" t="s">
        <v>526</v>
      </c>
      <c r="C100" s="76" t="s">
        <v>356</v>
      </c>
      <c r="D100" s="76" t="s">
        <v>357</v>
      </c>
      <c r="E100" s="76" t="s">
        <v>305</v>
      </c>
      <c r="F100" s="76" t="s">
        <v>358</v>
      </c>
      <c r="G100" s="76" t="s">
        <v>59</v>
      </c>
      <c r="H100" s="76" t="s">
        <v>337</v>
      </c>
      <c r="I100" s="77"/>
      <c r="J100" s="76"/>
    </row>
    <row r="101" spans="1:10">
      <c r="A101" s="77">
        <v>99</v>
      </c>
      <c r="B101" s="76" t="s">
        <v>526</v>
      </c>
      <c r="C101" s="76" t="s">
        <v>461</v>
      </c>
      <c r="D101" s="76" t="s">
        <v>462</v>
      </c>
      <c r="E101" s="76" t="s">
        <v>305</v>
      </c>
      <c r="F101" s="76" t="s">
        <v>358</v>
      </c>
      <c r="G101" s="76" t="s">
        <v>59</v>
      </c>
      <c r="H101" s="76" t="s">
        <v>337</v>
      </c>
      <c r="I101" s="77"/>
      <c r="J101" s="76"/>
    </row>
    <row r="102" spans="1:10">
      <c r="A102" s="77">
        <v>100</v>
      </c>
      <c r="B102" s="76" t="s">
        <v>526</v>
      </c>
      <c r="C102" s="76" t="s">
        <v>410</v>
      </c>
      <c r="D102" s="76" t="s">
        <v>411</v>
      </c>
      <c r="E102" s="76" t="s">
        <v>305</v>
      </c>
      <c r="F102" s="76" t="s">
        <v>405</v>
      </c>
      <c r="G102" s="76" t="s">
        <v>59</v>
      </c>
      <c r="H102" s="76" t="s">
        <v>337</v>
      </c>
      <c r="I102" s="77"/>
      <c r="J102" s="76"/>
    </row>
    <row r="103" spans="1:10">
      <c r="A103" s="77">
        <v>101</v>
      </c>
      <c r="B103" s="76" t="s">
        <v>526</v>
      </c>
      <c r="C103" s="76" t="s">
        <v>527</v>
      </c>
      <c r="D103" s="76" t="s">
        <v>528</v>
      </c>
      <c r="E103" s="76" t="s">
        <v>305</v>
      </c>
      <c r="F103" s="76" t="s">
        <v>405</v>
      </c>
      <c r="G103" s="76" t="s">
        <v>59</v>
      </c>
      <c r="H103" s="76" t="s">
        <v>337</v>
      </c>
      <c r="I103" s="77"/>
      <c r="J103" s="76"/>
    </row>
    <row r="104" spans="1:10">
      <c r="A104" s="77">
        <v>102</v>
      </c>
      <c r="B104" s="76" t="s">
        <v>526</v>
      </c>
      <c r="C104" s="76" t="s">
        <v>529</v>
      </c>
      <c r="D104" s="76" t="s">
        <v>530</v>
      </c>
      <c r="E104" s="76" t="s">
        <v>305</v>
      </c>
      <c r="F104" s="76" t="s">
        <v>396</v>
      </c>
      <c r="G104" s="76" t="s">
        <v>59</v>
      </c>
      <c r="H104" s="76" t="s">
        <v>337</v>
      </c>
      <c r="I104" s="77"/>
      <c r="J104" s="76"/>
    </row>
    <row r="105" spans="1:10">
      <c r="A105" s="77">
        <v>103</v>
      </c>
      <c r="B105" s="76" t="s">
        <v>526</v>
      </c>
      <c r="C105" s="76" t="s">
        <v>399</v>
      </c>
      <c r="D105" s="76" t="s">
        <v>400</v>
      </c>
      <c r="E105" s="76" t="s">
        <v>305</v>
      </c>
      <c r="F105" s="76" t="s">
        <v>396</v>
      </c>
      <c r="G105" s="76" t="s">
        <v>59</v>
      </c>
      <c r="H105" s="76" t="s">
        <v>337</v>
      </c>
      <c r="I105" s="77"/>
      <c r="J105" s="76"/>
    </row>
    <row r="106" spans="1:10">
      <c r="A106" s="77">
        <v>104</v>
      </c>
      <c r="B106" s="76" t="s">
        <v>526</v>
      </c>
      <c r="C106" s="76" t="s">
        <v>531</v>
      </c>
      <c r="D106" s="76" t="s">
        <v>532</v>
      </c>
      <c r="E106" s="76" t="s">
        <v>305</v>
      </c>
      <c r="F106" s="76" t="s">
        <v>396</v>
      </c>
      <c r="G106" s="76" t="s">
        <v>59</v>
      </c>
      <c r="H106" s="76" t="s">
        <v>337</v>
      </c>
      <c r="I106" s="77"/>
      <c r="J106" s="76"/>
    </row>
    <row r="107" spans="1:10">
      <c r="A107" s="77">
        <v>105</v>
      </c>
      <c r="B107" s="76" t="s">
        <v>526</v>
      </c>
      <c r="C107" s="76" t="s">
        <v>403</v>
      </c>
      <c r="D107" s="76" t="s">
        <v>404</v>
      </c>
      <c r="E107" s="76" t="s">
        <v>305</v>
      </c>
      <c r="F107" s="76" t="s">
        <v>405</v>
      </c>
      <c r="G107" s="76" t="s">
        <v>59</v>
      </c>
      <c r="H107" s="76" t="s">
        <v>337</v>
      </c>
      <c r="I107" s="77"/>
      <c r="J107" s="76"/>
    </row>
    <row r="108" spans="1:10">
      <c r="A108" s="77">
        <v>106</v>
      </c>
      <c r="B108" s="76" t="s">
        <v>526</v>
      </c>
      <c r="C108" s="76" t="s">
        <v>394</v>
      </c>
      <c r="D108" s="76" t="s">
        <v>395</v>
      </c>
      <c r="E108" s="76" t="s">
        <v>305</v>
      </c>
      <c r="F108" s="76" t="s">
        <v>396</v>
      </c>
      <c r="G108" s="76" t="s">
        <v>59</v>
      </c>
      <c r="H108" s="76" t="s">
        <v>337</v>
      </c>
      <c r="I108" s="77"/>
      <c r="J108" s="76"/>
    </row>
    <row r="109" spans="1:11">
      <c r="A109" s="77">
        <v>107</v>
      </c>
      <c r="B109" s="76" t="s">
        <v>526</v>
      </c>
      <c r="C109" s="76" t="s">
        <v>406</v>
      </c>
      <c r="D109" s="76" t="s">
        <v>407</v>
      </c>
      <c r="E109" s="76" t="s">
        <v>305</v>
      </c>
      <c r="F109" s="76" t="s">
        <v>396</v>
      </c>
      <c r="G109" s="76" t="s">
        <v>59</v>
      </c>
      <c r="H109" s="76" t="s">
        <v>337</v>
      </c>
      <c r="I109" s="77"/>
      <c r="J109" s="76">
        <v>2.5</v>
      </c>
      <c r="K109" s="76" t="s">
        <v>59</v>
      </c>
    </row>
  </sheetData>
  <sortState ref="M3:S34">
    <sortCondition ref="S3:S34"/>
  </sortState>
  <mergeCells count="2">
    <mergeCell ref="A1:J1"/>
    <mergeCell ref="M1:S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90"/>
  <sheetViews>
    <sheetView topLeftCell="A3" workbookViewId="0">
      <selection activeCell="T12" sqref="T12"/>
    </sheetView>
  </sheetViews>
  <sheetFormatPr defaultColWidth="8.8" defaultRowHeight="15.6"/>
  <cols>
    <col min="11" max="11" width="12.2" customWidth="1"/>
  </cols>
  <sheetData>
    <row r="2" ht="21.15" spans="2:8">
      <c r="B2" s="1" t="s">
        <v>533</v>
      </c>
      <c r="C2" s="1"/>
      <c r="D2" s="1"/>
      <c r="E2" s="1"/>
      <c r="F2" s="1"/>
      <c r="G2" s="1"/>
      <c r="H2" s="1"/>
    </row>
    <row r="3" ht="32" customHeight="1" spans="2:18">
      <c r="B3" s="2" t="s">
        <v>279</v>
      </c>
      <c r="C3" s="3" t="s">
        <v>4</v>
      </c>
      <c r="D3" s="4" t="s">
        <v>11</v>
      </c>
      <c r="E3" s="4"/>
      <c r="F3" s="4" t="s">
        <v>12</v>
      </c>
      <c r="G3" s="4"/>
      <c r="H3" s="5"/>
      <c r="J3" s="51" t="s">
        <v>534</v>
      </c>
      <c r="K3" s="51"/>
      <c r="L3" s="51"/>
      <c r="N3" s="31" t="s">
        <v>535</v>
      </c>
      <c r="O3" s="31"/>
      <c r="P3" s="31"/>
      <c r="Q3" s="31"/>
      <c r="R3" s="31"/>
    </row>
    <row r="4" ht="36" spans="2:18">
      <c r="B4" s="6"/>
      <c r="C4" s="7"/>
      <c r="D4" s="8" t="s">
        <v>536</v>
      </c>
      <c r="E4" s="9" t="s">
        <v>537</v>
      </c>
      <c r="F4" s="10" t="s">
        <v>12</v>
      </c>
      <c r="G4" s="11" t="s">
        <v>538</v>
      </c>
      <c r="H4" s="12" t="s">
        <v>539</v>
      </c>
      <c r="J4" s="52" t="s">
        <v>540</v>
      </c>
      <c r="K4" s="53" t="s">
        <v>11</v>
      </c>
      <c r="L4" s="54" t="s">
        <v>12</v>
      </c>
      <c r="N4" s="55" t="s">
        <v>4</v>
      </c>
      <c r="O4" s="56" t="s">
        <v>541</v>
      </c>
      <c r="P4" s="57" t="s">
        <v>542</v>
      </c>
      <c r="Q4" s="70" t="s">
        <v>543</v>
      </c>
      <c r="R4" s="55" t="s">
        <v>544</v>
      </c>
    </row>
    <row r="5" spans="2:18">
      <c r="B5" s="6">
        <v>1</v>
      </c>
      <c r="C5" s="13" t="s">
        <v>19</v>
      </c>
      <c r="D5" s="14">
        <v>2</v>
      </c>
      <c r="E5" s="14">
        <f t="shared" ref="E5:E12" si="0">D5*6</f>
        <v>12</v>
      </c>
      <c r="F5" s="15">
        <v>2</v>
      </c>
      <c r="G5" s="16">
        <v>1</v>
      </c>
      <c r="H5" s="17">
        <f>F5+G5</f>
        <v>3</v>
      </c>
      <c r="J5" s="52" t="s">
        <v>38</v>
      </c>
      <c r="K5" s="58">
        <v>60</v>
      </c>
      <c r="L5" s="59">
        <v>20</v>
      </c>
      <c r="N5" s="55" t="s">
        <v>48</v>
      </c>
      <c r="O5" s="55">
        <v>26</v>
      </c>
      <c r="P5" s="55">
        <f t="shared" ref="P5:P25" si="1">O5*6</f>
        <v>156</v>
      </c>
      <c r="Q5" s="55">
        <v>84</v>
      </c>
      <c r="R5" s="55">
        <f t="shared" ref="R5:R24" si="2">P5+Q5</f>
        <v>240</v>
      </c>
    </row>
    <row r="6" spans="2:18">
      <c r="B6" s="6">
        <v>2</v>
      </c>
      <c r="C6" s="18" t="s">
        <v>17</v>
      </c>
      <c r="D6" s="14">
        <v>2</v>
      </c>
      <c r="E6" s="14">
        <f t="shared" si="0"/>
        <v>12</v>
      </c>
      <c r="F6" s="15">
        <v>3</v>
      </c>
      <c r="G6" s="16">
        <v>1</v>
      </c>
      <c r="H6" s="17">
        <f>F6+G6</f>
        <v>4</v>
      </c>
      <c r="J6" s="52" t="s">
        <v>21</v>
      </c>
      <c r="K6" s="58">
        <v>60</v>
      </c>
      <c r="L6" s="59">
        <v>26</v>
      </c>
      <c r="N6" s="55" t="s">
        <v>44</v>
      </c>
      <c r="O6" s="55">
        <v>26</v>
      </c>
      <c r="P6" s="55">
        <f t="shared" si="1"/>
        <v>156</v>
      </c>
      <c r="Q6" s="55">
        <v>97</v>
      </c>
      <c r="R6" s="55">
        <f t="shared" si="2"/>
        <v>253</v>
      </c>
    </row>
    <row r="7" spans="2:18">
      <c r="B7" s="6" t="s">
        <v>545</v>
      </c>
      <c r="C7" s="13" t="s">
        <v>23</v>
      </c>
      <c r="D7" s="14">
        <v>2</v>
      </c>
      <c r="E7" s="14">
        <f t="shared" si="0"/>
        <v>12</v>
      </c>
      <c r="F7" s="15">
        <v>11</v>
      </c>
      <c r="G7" s="16">
        <v>1</v>
      </c>
      <c r="H7" s="17">
        <f>F7+G7</f>
        <v>12</v>
      </c>
      <c r="J7" s="60" t="s">
        <v>37</v>
      </c>
      <c r="K7" s="61">
        <v>48</v>
      </c>
      <c r="L7" s="62">
        <v>20</v>
      </c>
      <c r="N7" s="55" t="s">
        <v>45</v>
      </c>
      <c r="O7" s="55">
        <v>26</v>
      </c>
      <c r="P7" s="55">
        <f t="shared" si="1"/>
        <v>156</v>
      </c>
      <c r="Q7" s="55">
        <v>81</v>
      </c>
      <c r="R7" s="55">
        <f t="shared" si="2"/>
        <v>237</v>
      </c>
    </row>
    <row r="8" spans="2:18">
      <c r="B8" s="6" t="s">
        <v>546</v>
      </c>
      <c r="C8" s="13" t="s">
        <v>25</v>
      </c>
      <c r="D8" s="14">
        <v>4</v>
      </c>
      <c r="E8" s="14">
        <f t="shared" si="0"/>
        <v>24</v>
      </c>
      <c r="F8" s="19"/>
      <c r="G8" s="20"/>
      <c r="H8" s="21"/>
      <c r="J8" s="52" t="s">
        <v>35</v>
      </c>
      <c r="K8" s="58">
        <v>48</v>
      </c>
      <c r="L8" s="59">
        <v>26</v>
      </c>
      <c r="N8" s="55" t="s">
        <v>43</v>
      </c>
      <c r="O8" s="55">
        <v>26</v>
      </c>
      <c r="P8" s="55">
        <f t="shared" si="1"/>
        <v>156</v>
      </c>
      <c r="Q8" s="55">
        <v>84</v>
      </c>
      <c r="R8" s="55">
        <f t="shared" si="2"/>
        <v>240</v>
      </c>
    </row>
    <row r="9" spans="2:18">
      <c r="B9" s="6">
        <v>5</v>
      </c>
      <c r="C9" s="13" t="s">
        <v>27</v>
      </c>
      <c r="D9" s="14">
        <v>5</v>
      </c>
      <c r="E9" s="14">
        <f t="shared" si="0"/>
        <v>30</v>
      </c>
      <c r="F9" s="15">
        <v>14</v>
      </c>
      <c r="G9" s="16">
        <v>3</v>
      </c>
      <c r="H9" s="17">
        <f>F9+G9</f>
        <v>17</v>
      </c>
      <c r="J9" s="52" t="s">
        <v>34</v>
      </c>
      <c r="K9" s="58">
        <v>48</v>
      </c>
      <c r="L9" s="59">
        <v>22</v>
      </c>
      <c r="N9" s="55" t="s">
        <v>49</v>
      </c>
      <c r="O9" s="55">
        <v>28</v>
      </c>
      <c r="P9" s="55">
        <f t="shared" si="1"/>
        <v>168</v>
      </c>
      <c r="Q9" s="55">
        <v>97</v>
      </c>
      <c r="R9" s="55">
        <f t="shared" si="2"/>
        <v>265</v>
      </c>
    </row>
    <row r="10" spans="2:18">
      <c r="B10" s="6">
        <v>6</v>
      </c>
      <c r="C10" s="13" t="s">
        <v>28</v>
      </c>
      <c r="D10" s="14">
        <v>4</v>
      </c>
      <c r="E10" s="14">
        <f t="shared" si="0"/>
        <v>24</v>
      </c>
      <c r="F10" s="15">
        <v>12</v>
      </c>
      <c r="G10" s="16">
        <v>1</v>
      </c>
      <c r="H10" s="17">
        <f>F10+G10</f>
        <v>13</v>
      </c>
      <c r="J10" s="52" t="s">
        <v>33</v>
      </c>
      <c r="K10" s="58">
        <v>48</v>
      </c>
      <c r="L10" s="59">
        <v>26</v>
      </c>
      <c r="N10" s="55" t="s">
        <v>50</v>
      </c>
      <c r="O10" s="55">
        <v>26</v>
      </c>
      <c r="P10" s="55">
        <f t="shared" si="1"/>
        <v>156</v>
      </c>
      <c r="Q10" s="55">
        <v>84</v>
      </c>
      <c r="R10" s="55">
        <f t="shared" si="2"/>
        <v>240</v>
      </c>
    </row>
    <row r="11" spans="2:18">
      <c r="B11" s="6">
        <v>7</v>
      </c>
      <c r="C11" s="13" t="s">
        <v>30</v>
      </c>
      <c r="D11" s="14">
        <v>4</v>
      </c>
      <c r="E11" s="14">
        <f t="shared" si="0"/>
        <v>24</v>
      </c>
      <c r="F11" s="15">
        <v>5</v>
      </c>
      <c r="G11" s="16">
        <v>2</v>
      </c>
      <c r="H11" s="17">
        <f>F11+G11</f>
        <v>7</v>
      </c>
      <c r="J11" s="60" t="s">
        <v>40</v>
      </c>
      <c r="K11" s="61">
        <v>36</v>
      </c>
      <c r="L11" s="60">
        <v>20</v>
      </c>
      <c r="N11" s="55" t="s">
        <v>47</v>
      </c>
      <c r="O11" s="55">
        <v>26</v>
      </c>
      <c r="P11" s="55">
        <f t="shared" si="1"/>
        <v>156</v>
      </c>
      <c r="Q11" s="55">
        <v>84</v>
      </c>
      <c r="R11" s="55">
        <f t="shared" si="2"/>
        <v>240</v>
      </c>
    </row>
    <row r="12" spans="2:18">
      <c r="B12" s="6">
        <v>8</v>
      </c>
      <c r="C12" s="13" t="s">
        <v>42</v>
      </c>
      <c r="D12" s="14">
        <v>4</v>
      </c>
      <c r="E12" s="14">
        <f t="shared" si="0"/>
        <v>24</v>
      </c>
      <c r="F12" s="15">
        <v>4</v>
      </c>
      <c r="G12" s="16">
        <v>2</v>
      </c>
      <c r="H12" s="17">
        <f>F12+G12</f>
        <v>6</v>
      </c>
      <c r="J12" s="60" t="s">
        <v>42</v>
      </c>
      <c r="K12" s="61">
        <v>36</v>
      </c>
      <c r="L12" s="62">
        <v>20</v>
      </c>
      <c r="N12" s="55" t="s">
        <v>53</v>
      </c>
      <c r="O12" s="55">
        <v>26</v>
      </c>
      <c r="P12" s="55">
        <f t="shared" si="1"/>
        <v>156</v>
      </c>
      <c r="Q12" s="55">
        <v>81</v>
      </c>
      <c r="R12" s="55">
        <f t="shared" si="2"/>
        <v>237</v>
      </c>
    </row>
    <row r="13" spans="2:18">
      <c r="B13" s="6">
        <v>9</v>
      </c>
      <c r="C13" s="13" t="s">
        <v>40</v>
      </c>
      <c r="D13" s="14">
        <v>2</v>
      </c>
      <c r="E13" s="14">
        <f t="shared" ref="E13:E25" si="3">D13*6</f>
        <v>12</v>
      </c>
      <c r="F13" s="15">
        <v>11</v>
      </c>
      <c r="G13" s="16">
        <v>1</v>
      </c>
      <c r="H13" s="17">
        <f t="shared" ref="H13:H25" si="4">F13+G13</f>
        <v>12</v>
      </c>
      <c r="J13" s="52" t="s">
        <v>23</v>
      </c>
      <c r="K13" s="58">
        <v>36</v>
      </c>
      <c r="L13" s="59">
        <v>20</v>
      </c>
      <c r="N13" s="55" t="s">
        <v>51</v>
      </c>
      <c r="O13" s="55">
        <v>26</v>
      </c>
      <c r="P13" s="55">
        <f t="shared" si="1"/>
        <v>156</v>
      </c>
      <c r="Q13" s="55">
        <v>82</v>
      </c>
      <c r="R13" s="55">
        <f t="shared" si="2"/>
        <v>238</v>
      </c>
    </row>
    <row r="14" spans="2:18">
      <c r="B14" s="6">
        <v>10</v>
      </c>
      <c r="C14" s="13" t="s">
        <v>33</v>
      </c>
      <c r="D14" s="14">
        <v>2</v>
      </c>
      <c r="E14" s="14">
        <f t="shared" si="3"/>
        <v>12</v>
      </c>
      <c r="F14" s="15">
        <v>12</v>
      </c>
      <c r="G14" s="16">
        <v>1</v>
      </c>
      <c r="H14" s="17">
        <f t="shared" si="4"/>
        <v>13</v>
      </c>
      <c r="J14" s="52" t="s">
        <v>19</v>
      </c>
      <c r="K14" s="63">
        <v>36</v>
      </c>
      <c r="L14" s="64">
        <v>0</v>
      </c>
      <c r="N14" s="55" t="s">
        <v>55</v>
      </c>
      <c r="O14" s="55">
        <v>26</v>
      </c>
      <c r="P14" s="55">
        <f t="shared" si="1"/>
        <v>156</v>
      </c>
      <c r="Q14" s="55">
        <v>82</v>
      </c>
      <c r="R14" s="55">
        <f t="shared" si="2"/>
        <v>238</v>
      </c>
    </row>
    <row r="15" spans="2:18">
      <c r="B15" s="6">
        <v>11</v>
      </c>
      <c r="C15" s="13" t="s">
        <v>35</v>
      </c>
      <c r="D15" s="14">
        <v>2</v>
      </c>
      <c r="E15" s="14">
        <f t="shared" si="3"/>
        <v>12</v>
      </c>
      <c r="F15" s="15">
        <v>12</v>
      </c>
      <c r="G15" s="16">
        <v>1</v>
      </c>
      <c r="H15" s="17">
        <f t="shared" si="4"/>
        <v>13</v>
      </c>
      <c r="J15" s="65" t="s">
        <v>67</v>
      </c>
      <c r="K15" s="58">
        <v>36</v>
      </c>
      <c r="L15" s="59">
        <v>22</v>
      </c>
      <c r="N15" s="55" t="s">
        <v>58</v>
      </c>
      <c r="O15" s="55">
        <v>28</v>
      </c>
      <c r="P15" s="55">
        <f t="shared" si="1"/>
        <v>168</v>
      </c>
      <c r="Q15" s="55">
        <v>81</v>
      </c>
      <c r="R15" s="55">
        <f t="shared" si="2"/>
        <v>249</v>
      </c>
    </row>
    <row r="16" spans="2:18">
      <c r="B16" s="6">
        <v>12</v>
      </c>
      <c r="C16" s="13" t="s">
        <v>37</v>
      </c>
      <c r="D16" s="14"/>
      <c r="E16" s="14">
        <f t="shared" si="3"/>
        <v>0</v>
      </c>
      <c r="F16" s="15">
        <v>1</v>
      </c>
      <c r="G16" s="16"/>
      <c r="H16" s="17">
        <f t="shared" si="4"/>
        <v>1</v>
      </c>
      <c r="J16" s="52" t="s">
        <v>78</v>
      </c>
      <c r="K16" s="58">
        <v>36</v>
      </c>
      <c r="L16" s="59">
        <v>20</v>
      </c>
      <c r="N16" s="55" t="s">
        <v>57</v>
      </c>
      <c r="O16" s="55">
        <v>28</v>
      </c>
      <c r="P16" s="55">
        <f t="shared" si="1"/>
        <v>168</v>
      </c>
      <c r="Q16" s="55">
        <v>82</v>
      </c>
      <c r="R16" s="55">
        <f t="shared" si="2"/>
        <v>250</v>
      </c>
    </row>
    <row r="17" spans="2:18">
      <c r="B17" s="6">
        <v>13</v>
      </c>
      <c r="C17" s="18" t="s">
        <v>69</v>
      </c>
      <c r="D17" s="14">
        <v>5</v>
      </c>
      <c r="E17" s="14">
        <f t="shared" si="3"/>
        <v>30</v>
      </c>
      <c r="F17" s="15">
        <v>5</v>
      </c>
      <c r="G17" s="16">
        <v>3</v>
      </c>
      <c r="H17" s="17">
        <f t="shared" si="4"/>
        <v>8</v>
      </c>
      <c r="J17" s="52" t="s">
        <v>56</v>
      </c>
      <c r="K17" s="58">
        <v>36</v>
      </c>
      <c r="L17" s="59">
        <v>0</v>
      </c>
      <c r="N17" s="55" t="s">
        <v>68</v>
      </c>
      <c r="O17" s="55">
        <v>29</v>
      </c>
      <c r="P17" s="55">
        <f t="shared" si="1"/>
        <v>174</v>
      </c>
      <c r="Q17" s="55">
        <v>84</v>
      </c>
      <c r="R17" s="55">
        <f t="shared" si="2"/>
        <v>258</v>
      </c>
    </row>
    <row r="18" spans="2:18">
      <c r="B18" s="6">
        <v>14</v>
      </c>
      <c r="C18" s="13" t="s">
        <v>43</v>
      </c>
      <c r="D18" s="14">
        <v>2</v>
      </c>
      <c r="E18" s="14">
        <f t="shared" si="3"/>
        <v>12</v>
      </c>
      <c r="F18" s="15">
        <v>2</v>
      </c>
      <c r="G18" s="16">
        <v>1</v>
      </c>
      <c r="H18" s="17">
        <f t="shared" si="4"/>
        <v>3</v>
      </c>
      <c r="J18" s="52" t="s">
        <v>76</v>
      </c>
      <c r="K18" s="58">
        <v>36</v>
      </c>
      <c r="L18" s="59">
        <v>20</v>
      </c>
      <c r="N18" s="55" t="s">
        <v>71</v>
      </c>
      <c r="O18" s="55">
        <v>0</v>
      </c>
      <c r="P18" s="55">
        <f t="shared" si="1"/>
        <v>0</v>
      </c>
      <c r="Q18" s="55">
        <v>84</v>
      </c>
      <c r="R18" s="55">
        <f t="shared" si="2"/>
        <v>84</v>
      </c>
    </row>
    <row r="19" spans="2:18">
      <c r="B19" s="6">
        <v>15</v>
      </c>
      <c r="C19" s="13" t="s">
        <v>54</v>
      </c>
      <c r="D19" s="14">
        <v>4</v>
      </c>
      <c r="E19" s="14">
        <f t="shared" si="3"/>
        <v>24</v>
      </c>
      <c r="F19" s="15">
        <v>5</v>
      </c>
      <c r="G19" s="16">
        <v>2</v>
      </c>
      <c r="H19" s="17">
        <f t="shared" si="4"/>
        <v>7</v>
      </c>
      <c r="J19" s="60" t="s">
        <v>54</v>
      </c>
      <c r="K19" s="61">
        <v>24</v>
      </c>
      <c r="L19" s="62">
        <v>12</v>
      </c>
      <c r="N19" s="55" t="s">
        <v>25</v>
      </c>
      <c r="O19" s="55">
        <v>20</v>
      </c>
      <c r="P19" s="55">
        <f t="shared" si="1"/>
        <v>120</v>
      </c>
      <c r="Q19" s="55">
        <v>0</v>
      </c>
      <c r="R19" s="55">
        <f t="shared" si="2"/>
        <v>120</v>
      </c>
    </row>
    <row r="20" spans="2:18">
      <c r="B20" s="6">
        <v>16</v>
      </c>
      <c r="C20" s="13" t="s">
        <v>56</v>
      </c>
      <c r="D20" s="14">
        <v>2</v>
      </c>
      <c r="E20" s="14">
        <f t="shared" si="3"/>
        <v>12</v>
      </c>
      <c r="F20" s="15">
        <v>4</v>
      </c>
      <c r="G20" s="16">
        <v>2</v>
      </c>
      <c r="H20" s="17">
        <f t="shared" si="4"/>
        <v>6</v>
      </c>
      <c r="J20" s="52" t="s">
        <v>30</v>
      </c>
      <c r="K20" s="58">
        <v>24</v>
      </c>
      <c r="L20" s="59">
        <v>20</v>
      </c>
      <c r="N20" s="55" t="s">
        <v>30</v>
      </c>
      <c r="O20" s="55">
        <v>16</v>
      </c>
      <c r="P20" s="55">
        <f t="shared" si="1"/>
        <v>96</v>
      </c>
      <c r="Q20" s="55">
        <v>0</v>
      </c>
      <c r="R20" s="55">
        <f t="shared" si="2"/>
        <v>96</v>
      </c>
    </row>
    <row r="21" spans="2:18">
      <c r="B21" s="6">
        <v>17</v>
      </c>
      <c r="C21" s="13" t="s">
        <v>59</v>
      </c>
      <c r="D21" s="14">
        <v>4</v>
      </c>
      <c r="E21" s="14">
        <f t="shared" si="3"/>
        <v>24</v>
      </c>
      <c r="F21" s="15">
        <v>12</v>
      </c>
      <c r="G21" s="16">
        <v>1</v>
      </c>
      <c r="H21" s="17">
        <f t="shared" si="4"/>
        <v>13</v>
      </c>
      <c r="J21" s="60" t="s">
        <v>28</v>
      </c>
      <c r="K21" s="61">
        <v>24</v>
      </c>
      <c r="L21" s="62">
        <v>12</v>
      </c>
      <c r="N21" s="55" t="s">
        <v>31</v>
      </c>
      <c r="O21" s="55">
        <v>20</v>
      </c>
      <c r="P21" s="55">
        <f t="shared" si="1"/>
        <v>120</v>
      </c>
      <c r="Q21" s="55">
        <v>0</v>
      </c>
      <c r="R21" s="55">
        <f t="shared" si="2"/>
        <v>120</v>
      </c>
    </row>
    <row r="22" spans="2:18">
      <c r="B22" s="6">
        <v>18</v>
      </c>
      <c r="C22" s="22" t="s">
        <v>57</v>
      </c>
      <c r="D22" s="14">
        <v>2</v>
      </c>
      <c r="E22" s="14">
        <f t="shared" si="3"/>
        <v>12</v>
      </c>
      <c r="F22" s="15">
        <v>2</v>
      </c>
      <c r="G22" s="16">
        <v>1</v>
      </c>
      <c r="H22" s="17">
        <f t="shared" si="4"/>
        <v>3</v>
      </c>
      <c r="J22" s="60" t="s">
        <v>27</v>
      </c>
      <c r="K22" s="61">
        <v>24</v>
      </c>
      <c r="L22" s="62">
        <v>12</v>
      </c>
      <c r="N22" s="55" t="s">
        <v>19</v>
      </c>
      <c r="O22" s="55">
        <v>6</v>
      </c>
      <c r="P22" s="55">
        <f t="shared" si="1"/>
        <v>36</v>
      </c>
      <c r="Q22" s="55">
        <v>0</v>
      </c>
      <c r="R22" s="55">
        <f t="shared" si="2"/>
        <v>36</v>
      </c>
    </row>
    <row r="23" spans="2:18">
      <c r="B23" s="6">
        <v>19</v>
      </c>
      <c r="C23" s="23" t="s">
        <v>67</v>
      </c>
      <c r="D23" s="14">
        <v>2</v>
      </c>
      <c r="E23" s="14">
        <f t="shared" si="3"/>
        <v>12</v>
      </c>
      <c r="F23" s="15">
        <v>2</v>
      </c>
      <c r="G23" s="16">
        <v>2</v>
      </c>
      <c r="H23" s="17">
        <f t="shared" si="4"/>
        <v>4</v>
      </c>
      <c r="J23" s="52" t="s">
        <v>15</v>
      </c>
      <c r="K23" s="58">
        <v>12</v>
      </c>
      <c r="L23" s="59">
        <v>22</v>
      </c>
      <c r="N23" s="55" t="s">
        <v>76</v>
      </c>
      <c r="O23" s="55">
        <v>4</v>
      </c>
      <c r="P23" s="55">
        <f t="shared" si="1"/>
        <v>24</v>
      </c>
      <c r="Q23" s="55">
        <v>10</v>
      </c>
      <c r="R23" s="55">
        <f t="shared" si="2"/>
        <v>34</v>
      </c>
    </row>
    <row r="24" spans="2:18">
      <c r="B24" s="6">
        <v>20</v>
      </c>
      <c r="C24" s="24" t="s">
        <v>70</v>
      </c>
      <c r="D24" s="14"/>
      <c r="E24" s="14">
        <f t="shared" si="3"/>
        <v>0</v>
      </c>
      <c r="F24" s="15">
        <v>6</v>
      </c>
      <c r="G24" s="16">
        <v>1</v>
      </c>
      <c r="H24" s="17">
        <f t="shared" si="4"/>
        <v>7</v>
      </c>
      <c r="J24" s="66" t="s">
        <v>59</v>
      </c>
      <c r="K24" s="58">
        <v>12</v>
      </c>
      <c r="L24" s="59">
        <v>20</v>
      </c>
      <c r="N24" s="55" t="s">
        <v>15</v>
      </c>
      <c r="O24" s="55">
        <v>0</v>
      </c>
      <c r="P24" s="55">
        <f t="shared" si="1"/>
        <v>0</v>
      </c>
      <c r="Q24" s="55">
        <v>42</v>
      </c>
      <c r="R24" s="55">
        <f t="shared" si="2"/>
        <v>42</v>
      </c>
    </row>
    <row r="25" spans="2:18">
      <c r="B25" s="6">
        <v>21</v>
      </c>
      <c r="C25" s="25" t="s">
        <v>74</v>
      </c>
      <c r="D25" s="14"/>
      <c r="E25" s="14">
        <f t="shared" si="3"/>
        <v>0</v>
      </c>
      <c r="F25" s="15">
        <v>9</v>
      </c>
      <c r="G25" s="16">
        <v>1</v>
      </c>
      <c r="H25" s="17">
        <f t="shared" si="4"/>
        <v>10</v>
      </c>
      <c r="K25">
        <f>SUM(K5:K24)</f>
        <v>720</v>
      </c>
      <c r="L25">
        <f>SUM(L5:L24)</f>
        <v>360</v>
      </c>
      <c r="N25" s="67" t="s">
        <v>78</v>
      </c>
      <c r="O25" s="67">
        <v>2</v>
      </c>
      <c r="P25" s="55">
        <f t="shared" si="1"/>
        <v>12</v>
      </c>
      <c r="Q25" s="67">
        <v>0</v>
      </c>
      <c r="R25" s="67">
        <v>12</v>
      </c>
    </row>
    <row r="26" spans="2:18">
      <c r="B26" s="26"/>
      <c r="C26" s="27"/>
      <c r="D26" s="28"/>
      <c r="E26" s="28">
        <f>SUM(E5:E25)</f>
        <v>324</v>
      </c>
      <c r="F26" s="29"/>
      <c r="G26" s="30"/>
      <c r="H26" s="30">
        <f>SUM(H5:H25)</f>
        <v>162</v>
      </c>
      <c r="N26" s="68"/>
      <c r="O26" s="68">
        <f>SUM(O5:O25)</f>
        <v>415</v>
      </c>
      <c r="P26" s="69">
        <f>SUM(P5:P25)</f>
        <v>2490</v>
      </c>
      <c r="Q26" s="68">
        <f>SUM(Q5:Q25)</f>
        <v>1239</v>
      </c>
      <c r="R26" s="68">
        <f>SUM(R5:R25)</f>
        <v>3729</v>
      </c>
    </row>
    <row r="27" spans="5:9">
      <c r="E27" s="31" t="s">
        <v>547</v>
      </c>
      <c r="F27" s="31"/>
      <c r="G27" s="31"/>
      <c r="H27" s="31"/>
      <c r="I27" s="31"/>
    </row>
    <row r="28" spans="5:9">
      <c r="E28" s="32"/>
      <c r="F28" s="32" t="s">
        <v>548</v>
      </c>
      <c r="G28" s="33" t="s">
        <v>549</v>
      </c>
      <c r="H28" s="34"/>
      <c r="I28" s="34"/>
    </row>
    <row r="29" spans="5:9">
      <c r="E29" s="13" t="s">
        <v>40</v>
      </c>
      <c r="F29" s="14">
        <v>12</v>
      </c>
      <c r="G29" s="35">
        <v>12</v>
      </c>
      <c r="H29" s="34"/>
      <c r="I29" s="34"/>
    </row>
    <row r="30" spans="5:9">
      <c r="E30" s="36" t="s">
        <v>40</v>
      </c>
      <c r="F30" s="37">
        <v>36</v>
      </c>
      <c r="G30" s="38">
        <v>20</v>
      </c>
      <c r="H30" s="34">
        <v>48</v>
      </c>
      <c r="I30" s="34">
        <v>32</v>
      </c>
    </row>
    <row r="31" spans="5:9">
      <c r="E31" s="13" t="s">
        <v>37</v>
      </c>
      <c r="F31" s="14">
        <v>0</v>
      </c>
      <c r="G31" s="35">
        <v>1</v>
      </c>
      <c r="H31" s="34"/>
      <c r="I31" s="34"/>
    </row>
    <row r="32" spans="5:9">
      <c r="E32" s="36" t="s">
        <v>37</v>
      </c>
      <c r="F32" s="37">
        <v>48</v>
      </c>
      <c r="G32" s="39">
        <v>20</v>
      </c>
      <c r="H32" s="34">
        <v>48</v>
      </c>
      <c r="I32" s="34">
        <v>21</v>
      </c>
    </row>
    <row r="33" spans="5:9">
      <c r="E33" s="40" t="s">
        <v>48</v>
      </c>
      <c r="F33" s="40">
        <v>156</v>
      </c>
      <c r="G33" s="41">
        <v>84</v>
      </c>
      <c r="H33" s="40"/>
      <c r="I33" s="41"/>
    </row>
    <row r="34" spans="5:9">
      <c r="E34" s="13" t="s">
        <v>42</v>
      </c>
      <c r="F34" s="14">
        <v>24</v>
      </c>
      <c r="G34" s="35">
        <v>6</v>
      </c>
      <c r="H34" s="34"/>
      <c r="I34" s="34"/>
    </row>
    <row r="35" spans="5:9">
      <c r="E35" s="36" t="s">
        <v>42</v>
      </c>
      <c r="F35" s="37">
        <v>36</v>
      </c>
      <c r="G35" s="42">
        <v>20</v>
      </c>
      <c r="H35" s="34">
        <v>60</v>
      </c>
      <c r="I35" s="34">
        <v>26</v>
      </c>
    </row>
    <row r="36" spans="5:9">
      <c r="E36" s="40" t="s">
        <v>44</v>
      </c>
      <c r="F36" s="40">
        <v>156</v>
      </c>
      <c r="G36" s="41">
        <v>97</v>
      </c>
      <c r="H36" s="40"/>
      <c r="I36" s="41"/>
    </row>
    <row r="37" spans="5:9">
      <c r="E37" s="13" t="s">
        <v>54</v>
      </c>
      <c r="F37" s="14">
        <v>24</v>
      </c>
      <c r="G37" s="35">
        <v>7</v>
      </c>
      <c r="H37" s="34"/>
      <c r="I37" s="34"/>
    </row>
    <row r="38" spans="5:9">
      <c r="E38" s="36" t="s">
        <v>54</v>
      </c>
      <c r="F38" s="37">
        <v>24</v>
      </c>
      <c r="G38" s="42">
        <v>12</v>
      </c>
      <c r="H38" s="34">
        <v>48</v>
      </c>
      <c r="I38" s="34">
        <v>19</v>
      </c>
    </row>
    <row r="39" spans="5:9">
      <c r="E39" s="13" t="s">
        <v>30</v>
      </c>
      <c r="F39" s="14">
        <v>24</v>
      </c>
      <c r="G39" s="35">
        <v>7</v>
      </c>
      <c r="H39" s="34"/>
      <c r="I39" s="34"/>
    </row>
    <row r="40" spans="5:9">
      <c r="E40" s="32" t="s">
        <v>30</v>
      </c>
      <c r="F40" s="43">
        <v>24</v>
      </c>
      <c r="G40" s="44">
        <v>20</v>
      </c>
      <c r="H40" s="34"/>
      <c r="I40" s="34"/>
    </row>
    <row r="41" spans="5:9">
      <c r="E41" s="40" t="s">
        <v>30</v>
      </c>
      <c r="F41" s="40">
        <v>96</v>
      </c>
      <c r="G41" s="41">
        <v>0</v>
      </c>
      <c r="H41" s="34">
        <f>F41+F40+F39</f>
        <v>144</v>
      </c>
      <c r="I41" s="34">
        <v>27</v>
      </c>
    </row>
    <row r="42" spans="5:9">
      <c r="E42" s="40" t="s">
        <v>51</v>
      </c>
      <c r="F42" s="40">
        <v>156</v>
      </c>
      <c r="G42" s="41">
        <v>82</v>
      </c>
      <c r="H42" s="34"/>
      <c r="I42" s="34"/>
    </row>
    <row r="43" spans="5:9">
      <c r="E43" s="32" t="s">
        <v>38</v>
      </c>
      <c r="F43" s="43">
        <v>60</v>
      </c>
      <c r="G43" s="44">
        <v>20</v>
      </c>
      <c r="H43" s="34"/>
      <c r="I43" s="34"/>
    </row>
    <row r="44" spans="5:9">
      <c r="E44" s="13" t="s">
        <v>23</v>
      </c>
      <c r="F44" s="14">
        <v>12</v>
      </c>
      <c r="G44" s="35">
        <v>12</v>
      </c>
      <c r="H44" s="34"/>
      <c r="I44" s="34"/>
    </row>
    <row r="45" spans="5:9">
      <c r="E45" s="32" t="s">
        <v>23</v>
      </c>
      <c r="F45" s="43">
        <v>36</v>
      </c>
      <c r="G45" s="44">
        <v>20</v>
      </c>
      <c r="H45" s="34">
        <v>48</v>
      </c>
      <c r="I45" s="34">
        <v>32</v>
      </c>
    </row>
    <row r="46" spans="5:9">
      <c r="E46" s="13" t="s">
        <v>19</v>
      </c>
      <c r="F46" s="14">
        <v>12</v>
      </c>
      <c r="G46" s="35">
        <v>3</v>
      </c>
      <c r="H46" s="34"/>
      <c r="I46" s="34"/>
    </row>
    <row r="47" spans="5:9">
      <c r="E47" s="32" t="s">
        <v>19</v>
      </c>
      <c r="F47" s="45">
        <v>36</v>
      </c>
      <c r="G47" s="46">
        <v>0</v>
      </c>
      <c r="H47" s="34"/>
      <c r="I47" s="34"/>
    </row>
    <row r="48" spans="5:9">
      <c r="E48" s="40" t="s">
        <v>19</v>
      </c>
      <c r="F48" s="40">
        <v>36</v>
      </c>
      <c r="G48" s="41">
        <v>0</v>
      </c>
      <c r="H48" s="34">
        <f>F48+F47+F46</f>
        <v>84</v>
      </c>
      <c r="I48" s="34">
        <v>3</v>
      </c>
    </row>
    <row r="49" spans="5:9">
      <c r="E49" s="18" t="s">
        <v>69</v>
      </c>
      <c r="F49" s="14">
        <v>30</v>
      </c>
      <c r="G49" s="35">
        <v>8</v>
      </c>
      <c r="H49" s="34"/>
      <c r="I49" s="34"/>
    </row>
    <row r="50" spans="5:9">
      <c r="E50" s="23" t="s">
        <v>67</v>
      </c>
      <c r="F50" s="47">
        <v>12</v>
      </c>
      <c r="G50" s="35">
        <v>4</v>
      </c>
      <c r="H50" s="34"/>
      <c r="I50" s="34"/>
    </row>
    <row r="51" spans="5:9">
      <c r="E51" s="48" t="s">
        <v>67</v>
      </c>
      <c r="F51" s="49">
        <v>36</v>
      </c>
      <c r="G51" s="44">
        <v>22</v>
      </c>
      <c r="H51" s="34">
        <v>48</v>
      </c>
      <c r="I51" s="34">
        <v>26</v>
      </c>
    </row>
    <row r="52" spans="5:9">
      <c r="E52" s="32" t="s">
        <v>15</v>
      </c>
      <c r="F52" s="49">
        <v>12</v>
      </c>
      <c r="G52" s="44">
        <v>22</v>
      </c>
      <c r="H52" s="34"/>
      <c r="I52" s="34"/>
    </row>
    <row r="53" spans="5:9">
      <c r="E53" s="40" t="s">
        <v>15</v>
      </c>
      <c r="F53" s="50">
        <v>0</v>
      </c>
      <c r="G53" s="41">
        <v>42</v>
      </c>
      <c r="H53" s="34">
        <v>12</v>
      </c>
      <c r="I53" s="34">
        <v>64</v>
      </c>
    </row>
    <row r="54" spans="5:9">
      <c r="E54" s="40" t="s">
        <v>45</v>
      </c>
      <c r="F54" s="50">
        <v>156</v>
      </c>
      <c r="G54" s="41">
        <v>81</v>
      </c>
      <c r="H54" s="34"/>
      <c r="I54" s="34"/>
    </row>
    <row r="55" spans="5:9">
      <c r="E55" s="24" t="s">
        <v>70</v>
      </c>
      <c r="F55" s="47">
        <v>0</v>
      </c>
      <c r="G55" s="35">
        <v>7</v>
      </c>
      <c r="H55" s="34"/>
      <c r="I55" s="34"/>
    </row>
    <row r="56" spans="5:9">
      <c r="E56" s="13" t="s">
        <v>35</v>
      </c>
      <c r="F56" s="47">
        <v>12</v>
      </c>
      <c r="G56" s="35">
        <v>13</v>
      </c>
      <c r="H56" s="34"/>
      <c r="I56" s="34"/>
    </row>
    <row r="57" spans="5:9">
      <c r="E57" s="32" t="s">
        <v>35</v>
      </c>
      <c r="F57" s="49">
        <v>48</v>
      </c>
      <c r="G57" s="44">
        <v>26</v>
      </c>
      <c r="H57" s="34">
        <v>60</v>
      </c>
      <c r="I57" s="34">
        <v>39</v>
      </c>
    </row>
    <row r="58" spans="5:9">
      <c r="E58" s="40" t="s">
        <v>49</v>
      </c>
      <c r="F58" s="50">
        <v>168</v>
      </c>
      <c r="G58" s="41">
        <v>97</v>
      </c>
      <c r="H58" s="34"/>
      <c r="I58" s="34"/>
    </row>
    <row r="59" spans="5:9">
      <c r="E59" s="32" t="s">
        <v>34</v>
      </c>
      <c r="F59" s="49">
        <v>48</v>
      </c>
      <c r="G59" s="44">
        <v>22</v>
      </c>
      <c r="H59" s="34"/>
      <c r="I59" s="34"/>
    </row>
    <row r="60" spans="5:9">
      <c r="E60" s="40" t="s">
        <v>68</v>
      </c>
      <c r="F60" s="50">
        <v>174</v>
      </c>
      <c r="G60" s="41">
        <v>84</v>
      </c>
      <c r="H60" s="34"/>
      <c r="I60" s="34"/>
    </row>
    <row r="61" spans="5:9">
      <c r="E61" s="32" t="s">
        <v>78</v>
      </c>
      <c r="F61" s="49">
        <v>36</v>
      </c>
      <c r="G61" s="44">
        <v>20</v>
      </c>
      <c r="H61" s="34"/>
      <c r="I61" s="34"/>
    </row>
    <row r="62" spans="5:9">
      <c r="E62" s="40" t="s">
        <v>78</v>
      </c>
      <c r="F62" s="50">
        <v>12</v>
      </c>
      <c r="G62" s="41">
        <v>0</v>
      </c>
      <c r="H62" s="34">
        <v>48</v>
      </c>
      <c r="I62" s="34">
        <v>20</v>
      </c>
    </row>
    <row r="63" spans="5:9">
      <c r="E63" s="40" t="s">
        <v>71</v>
      </c>
      <c r="F63" s="50">
        <v>0</v>
      </c>
      <c r="G63" s="41">
        <v>84</v>
      </c>
      <c r="H63" s="34"/>
      <c r="I63" s="34"/>
    </row>
    <row r="64" spans="5:9">
      <c r="E64" s="40" t="s">
        <v>55</v>
      </c>
      <c r="F64" s="50">
        <v>156</v>
      </c>
      <c r="G64" s="41">
        <v>82</v>
      </c>
      <c r="H64" s="34"/>
      <c r="I64" s="34"/>
    </row>
    <row r="65" spans="5:9">
      <c r="E65" s="13" t="s">
        <v>33</v>
      </c>
      <c r="F65" s="47">
        <v>12</v>
      </c>
      <c r="G65" s="35">
        <v>13</v>
      </c>
      <c r="H65" s="34"/>
      <c r="I65" s="34"/>
    </row>
    <row r="66" spans="5:9">
      <c r="E66" s="32" t="s">
        <v>33</v>
      </c>
      <c r="F66" s="49">
        <v>48</v>
      </c>
      <c r="G66" s="44">
        <v>26</v>
      </c>
      <c r="H66" s="34">
        <v>60</v>
      </c>
      <c r="I66" s="34">
        <v>39</v>
      </c>
    </row>
    <row r="67" spans="5:9">
      <c r="E67" s="13" t="s">
        <v>56</v>
      </c>
      <c r="F67" s="47">
        <v>12</v>
      </c>
      <c r="G67" s="35">
        <v>6</v>
      </c>
      <c r="H67" s="34"/>
      <c r="I67" s="34"/>
    </row>
    <row r="68" spans="5:9">
      <c r="E68" s="32" t="s">
        <v>56</v>
      </c>
      <c r="F68" s="49">
        <v>36</v>
      </c>
      <c r="G68" s="44">
        <v>0</v>
      </c>
      <c r="H68" s="34">
        <v>48</v>
      </c>
      <c r="I68" s="34">
        <v>6</v>
      </c>
    </row>
    <row r="69" spans="5:9">
      <c r="E69" s="13" t="s">
        <v>25</v>
      </c>
      <c r="F69" s="47">
        <v>24</v>
      </c>
      <c r="G69" s="35"/>
      <c r="H69" s="34"/>
      <c r="I69" s="34"/>
    </row>
    <row r="70" spans="5:9">
      <c r="E70" s="40" t="s">
        <v>25</v>
      </c>
      <c r="F70" s="40">
        <v>120</v>
      </c>
      <c r="G70" s="41">
        <v>0</v>
      </c>
      <c r="H70" s="34">
        <v>144</v>
      </c>
      <c r="I70" s="34">
        <v>0</v>
      </c>
    </row>
    <row r="71" spans="5:9">
      <c r="E71" s="40" t="s">
        <v>53</v>
      </c>
      <c r="F71" s="40">
        <v>156</v>
      </c>
      <c r="G71" s="41">
        <v>81</v>
      </c>
      <c r="H71" s="34"/>
      <c r="I71" s="34"/>
    </row>
    <row r="72" spans="5:9">
      <c r="E72" s="25" t="s">
        <v>74</v>
      </c>
      <c r="F72" s="14">
        <v>0</v>
      </c>
      <c r="G72" s="35">
        <v>10</v>
      </c>
      <c r="H72" s="34"/>
      <c r="I72" s="34"/>
    </row>
    <row r="73" spans="5:9">
      <c r="E73" s="32" t="s">
        <v>21</v>
      </c>
      <c r="F73" s="43">
        <v>60</v>
      </c>
      <c r="G73" s="44">
        <v>26</v>
      </c>
      <c r="H73" s="34"/>
      <c r="I73" s="34"/>
    </row>
    <row r="74" spans="5:9">
      <c r="E74" s="40" t="s">
        <v>50</v>
      </c>
      <c r="F74" s="40">
        <v>156</v>
      </c>
      <c r="G74" s="41">
        <v>84</v>
      </c>
      <c r="H74" s="34"/>
      <c r="I74" s="34"/>
    </row>
    <row r="75" spans="5:9">
      <c r="E75" s="22" t="s">
        <v>57</v>
      </c>
      <c r="F75" s="14">
        <v>12</v>
      </c>
      <c r="G75" s="35">
        <v>3</v>
      </c>
      <c r="H75" s="34"/>
      <c r="I75" s="34"/>
    </row>
    <row r="76" spans="5:9">
      <c r="E76" s="40" t="s">
        <v>57</v>
      </c>
      <c r="F76" s="40">
        <v>168</v>
      </c>
      <c r="G76" s="41">
        <v>82</v>
      </c>
      <c r="H76" s="34">
        <f>F76+F75</f>
        <v>180</v>
      </c>
      <c r="I76" s="34">
        <v>85</v>
      </c>
    </row>
    <row r="77" spans="5:9">
      <c r="E77" s="13" t="s">
        <v>43</v>
      </c>
      <c r="F77" s="14">
        <v>12</v>
      </c>
      <c r="G77" s="35">
        <v>3</v>
      </c>
      <c r="H77" s="34"/>
      <c r="I77" s="34"/>
    </row>
    <row r="78" spans="5:9">
      <c r="E78" s="40" t="s">
        <v>43</v>
      </c>
      <c r="F78" s="40">
        <v>156</v>
      </c>
      <c r="G78" s="41">
        <v>84</v>
      </c>
      <c r="H78" s="34">
        <f>F78+F77</f>
        <v>168</v>
      </c>
      <c r="I78" s="34">
        <v>87</v>
      </c>
    </row>
    <row r="79" spans="5:9">
      <c r="E79" s="40" t="s">
        <v>47</v>
      </c>
      <c r="F79" s="40">
        <v>156</v>
      </c>
      <c r="G79" s="41">
        <v>84</v>
      </c>
      <c r="H79" s="34"/>
      <c r="I79" s="34"/>
    </row>
    <row r="80" spans="5:9">
      <c r="E80" s="18" t="s">
        <v>17</v>
      </c>
      <c r="F80" s="14">
        <v>12</v>
      </c>
      <c r="G80" s="35">
        <v>4</v>
      </c>
      <c r="H80" s="34"/>
      <c r="I80" s="34"/>
    </row>
    <row r="81" spans="5:9">
      <c r="E81" s="40" t="s">
        <v>31</v>
      </c>
      <c r="F81" s="40">
        <v>120</v>
      </c>
      <c r="G81" s="41">
        <v>0</v>
      </c>
      <c r="H81" s="34"/>
      <c r="I81" s="34"/>
    </row>
    <row r="82" spans="5:9">
      <c r="E82" s="40" t="s">
        <v>58</v>
      </c>
      <c r="F82" s="40">
        <v>168</v>
      </c>
      <c r="G82" s="41">
        <v>81</v>
      </c>
      <c r="H82" s="34"/>
      <c r="I82" s="34"/>
    </row>
    <row r="83" spans="5:9">
      <c r="E83" s="13" t="s">
        <v>28</v>
      </c>
      <c r="F83" s="14">
        <v>24</v>
      </c>
      <c r="G83" s="35">
        <v>13</v>
      </c>
      <c r="H83" s="34"/>
      <c r="I83" s="34"/>
    </row>
    <row r="84" spans="5:9">
      <c r="E84" s="36" t="s">
        <v>28</v>
      </c>
      <c r="F84" s="37">
        <v>24</v>
      </c>
      <c r="G84" s="42">
        <v>12</v>
      </c>
      <c r="H84" s="34">
        <v>48</v>
      </c>
      <c r="I84" s="34">
        <v>25</v>
      </c>
    </row>
    <row r="85" spans="5:9">
      <c r="E85" s="13" t="s">
        <v>27</v>
      </c>
      <c r="F85" s="14">
        <v>30</v>
      </c>
      <c r="G85" s="35">
        <v>17</v>
      </c>
      <c r="H85" s="34"/>
      <c r="I85" s="34"/>
    </row>
    <row r="86" spans="5:9">
      <c r="E86" s="36" t="s">
        <v>27</v>
      </c>
      <c r="F86" s="37">
        <v>24</v>
      </c>
      <c r="G86" s="42">
        <v>12</v>
      </c>
      <c r="H86" s="34">
        <v>54</v>
      </c>
      <c r="I86" s="34">
        <v>29</v>
      </c>
    </row>
    <row r="87" spans="5:9">
      <c r="E87" s="32" t="s">
        <v>76</v>
      </c>
      <c r="F87" s="43">
        <v>36</v>
      </c>
      <c r="G87" s="44">
        <v>20</v>
      </c>
      <c r="H87" s="34"/>
      <c r="I87" s="34"/>
    </row>
    <row r="88" spans="5:9">
      <c r="E88" s="40" t="s">
        <v>76</v>
      </c>
      <c r="F88" s="40">
        <v>24</v>
      </c>
      <c r="G88" s="41">
        <v>10</v>
      </c>
      <c r="H88" s="34">
        <v>60</v>
      </c>
      <c r="I88" s="34">
        <v>30</v>
      </c>
    </row>
    <row r="89" spans="5:9">
      <c r="E89" s="13" t="s">
        <v>59</v>
      </c>
      <c r="F89" s="14">
        <v>24</v>
      </c>
      <c r="G89" s="35">
        <v>13</v>
      </c>
      <c r="H89" s="34"/>
      <c r="I89" s="34"/>
    </row>
    <row r="90" spans="5:9">
      <c r="E90" s="71" t="s">
        <v>59</v>
      </c>
      <c r="F90" s="43">
        <v>12</v>
      </c>
      <c r="G90" s="44">
        <v>20</v>
      </c>
      <c r="H90" s="34">
        <v>36</v>
      </c>
      <c r="I90" s="34">
        <v>33</v>
      </c>
    </row>
  </sheetData>
  <sortState ref="E28:G89">
    <sortCondition ref="E28"/>
  </sortState>
  <mergeCells count="8">
    <mergeCell ref="B2:H2"/>
    <mergeCell ref="D3:E3"/>
    <mergeCell ref="F3:H3"/>
    <mergeCell ref="J3:L3"/>
    <mergeCell ref="N3:R3"/>
    <mergeCell ref="E27:I27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2025年汇总表</vt:lpstr>
      <vt:lpstr>2024-2025-2教学工作量</vt:lpstr>
      <vt:lpstr>2024-2025-2其他工作量</vt:lpstr>
      <vt:lpstr>期末线下监考</vt:lpstr>
      <vt:lpstr>期末出卷阅卷工作量</vt:lpstr>
      <vt:lpstr>补考出阅卷课时</vt:lpstr>
      <vt:lpstr>毕业设计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Administrator</cp:lastModifiedBy>
  <dcterms:created xsi:type="dcterms:W3CDTF">2015-06-02T07:57:00Z</dcterms:created>
  <cp:lastPrinted>2022-06-27T01:46:00Z</cp:lastPrinted>
  <dcterms:modified xsi:type="dcterms:W3CDTF">2025-06-11T01:09:34Z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878627FDB54D404DAC141320AF56CDA9</vt:lpwstr>
  </property>
</Properties>
</file>