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9890" windowHeight="7665" tabRatio="814" activeTab="2"/>
  </bookViews>
  <sheets>
    <sheet name="2020-2021-2工作量" sheetId="12" r:id="rId1"/>
    <sheet name="2020-2021-2其他工作量" sheetId="13" r:id="rId2"/>
    <sheet name="汇总表" sheetId="14" r:id="rId3"/>
  </sheets>
  <calcPr calcId="124519"/>
</workbook>
</file>

<file path=xl/calcChain.xml><?xml version="1.0" encoding="utf-8"?>
<calcChain xmlns="http://schemas.openxmlformats.org/spreadsheetml/2006/main">
  <c r="H7" i="14"/>
  <c r="H8"/>
  <c r="H9"/>
  <c r="H10"/>
  <c r="H11"/>
  <c r="H12"/>
  <c r="H13"/>
  <c r="H14"/>
  <c r="H15"/>
  <c r="H16"/>
  <c r="H17"/>
  <c r="H18"/>
  <c r="G7"/>
  <c r="I7" s="1"/>
  <c r="G8"/>
  <c r="I8" s="1"/>
  <c r="G9"/>
  <c r="I9" s="1"/>
  <c r="G10"/>
  <c r="I10" s="1"/>
  <c r="G11"/>
  <c r="I11" s="1"/>
  <c r="G12"/>
  <c r="I12" s="1"/>
  <c r="G13"/>
  <c r="I13" s="1"/>
  <c r="G14"/>
  <c r="I14" s="1"/>
  <c r="G15"/>
  <c r="I15" s="1"/>
  <c r="G16"/>
  <c r="I16" s="1"/>
  <c r="G17"/>
  <c r="I17" s="1"/>
  <c r="G18"/>
  <c r="I18" s="1"/>
  <c r="I6"/>
  <c r="H6"/>
  <c r="G6"/>
  <c r="O7" i="13"/>
  <c r="O8"/>
  <c r="O9"/>
  <c r="O10"/>
  <c r="O11"/>
  <c r="O12"/>
  <c r="O13"/>
  <c r="O14"/>
  <c r="O15"/>
  <c r="O16"/>
  <c r="O17"/>
  <c r="O18"/>
  <c r="O6"/>
  <c r="K7"/>
  <c r="L7"/>
  <c r="K8"/>
  <c r="L8"/>
  <c r="K9"/>
  <c r="L9"/>
  <c r="K10"/>
  <c r="L10"/>
  <c r="K11"/>
  <c r="L11"/>
  <c r="K12"/>
  <c r="L12"/>
  <c r="K13"/>
  <c r="L13"/>
  <c r="K14"/>
  <c r="L14"/>
  <c r="K15"/>
  <c r="L15"/>
  <c r="K16"/>
  <c r="L16"/>
  <c r="K17"/>
  <c r="L17"/>
  <c r="K18"/>
  <c r="L18"/>
  <c r="L6"/>
  <c r="K6"/>
  <c r="L8" i="12"/>
  <c r="L9"/>
  <c r="T25"/>
  <c r="T24"/>
  <c r="L37"/>
  <c r="L38"/>
  <c r="L39"/>
  <c r="U39" s="1"/>
  <c r="L20"/>
  <c r="L21"/>
  <c r="J16"/>
  <c r="J15"/>
  <c r="J14"/>
  <c r="J13"/>
  <c r="J11"/>
  <c r="L11" s="1"/>
  <c r="L36"/>
  <c r="U37" l="1"/>
  <c r="U20"/>
  <c r="L35" l="1"/>
  <c r="U35" s="1"/>
  <c r="L30"/>
  <c r="L31"/>
  <c r="L32"/>
  <c r="L33"/>
  <c r="L34"/>
  <c r="L24"/>
  <c r="L25"/>
  <c r="L26"/>
  <c r="L27"/>
  <c r="L28"/>
  <c r="L29"/>
  <c r="U30" l="1"/>
  <c r="U24"/>
  <c r="U26"/>
  <c r="L23" l="1"/>
  <c r="U23" s="1"/>
  <c r="L17"/>
  <c r="U17" s="1"/>
  <c r="L18"/>
  <c r="L19"/>
  <c r="L10"/>
  <c r="U8" s="1"/>
  <c r="L22"/>
  <c r="U22" s="1"/>
  <c r="L14" l="1"/>
  <c r="L15"/>
  <c r="L16"/>
  <c r="L12"/>
  <c r="L13"/>
  <c r="L7"/>
  <c r="U6" s="1"/>
  <c r="L6"/>
  <c r="U11" l="1"/>
</calcChain>
</file>

<file path=xl/comments1.xml><?xml version="1.0" encoding="utf-8"?>
<comments xmlns="http://schemas.openxmlformats.org/spreadsheetml/2006/main">
  <authors>
    <author>Windows 用户</author>
  </authors>
  <commentList>
    <comment ref="U4" authorId="0">
      <text>
        <r>
          <rPr>
            <sz val="9"/>
            <rFont val="宋体"/>
            <family val="3"/>
            <charset val="134"/>
          </rPr>
          <t>教学工作量=小计1+小计2</t>
        </r>
      </text>
    </comment>
    <comment ref="J5" authorId="0">
      <text>
        <r>
          <rPr>
            <sz val="9"/>
            <rFont val="宋体"/>
            <family val="3"/>
            <charset val="134"/>
          </rPr>
          <t xml:space="preserve">当P≤45时，       K1=1；(P为学生人数)
当45＜P＜90时，K1=1+0.5*(P/45-1) 
当P≥90时，       K1=1.5+0.2*(P/45-2) </t>
        </r>
      </text>
    </comment>
    <comment ref="K5" authorId="0">
      <text>
        <r>
          <rPr>
            <sz val="9"/>
            <rFont val="宋体"/>
            <family val="3"/>
            <charset val="134"/>
          </rPr>
          <t xml:space="preserve">重复课：K2=0.8
普通课：K2=1.0
</t>
        </r>
      </text>
    </comment>
    <comment ref="L5" authorId="0">
      <text>
        <r>
          <rPr>
            <sz val="9"/>
            <rFont val="宋体"/>
            <family val="3"/>
            <charset val="134"/>
          </rPr>
          <t>工作量=实际课时*规模系数*课型系数</t>
        </r>
      </text>
    </comment>
    <comment ref="N5" authorId="0">
      <text>
        <r>
          <rPr>
            <sz val="9"/>
            <rFont val="宋体"/>
            <family val="3"/>
            <charset val="134"/>
          </rPr>
          <t>指共同指导同一的实践项目的教师人数。</t>
        </r>
      </text>
    </comment>
    <comment ref="O5" authorId="0">
      <text>
        <r>
          <rPr>
            <sz val="9"/>
            <rFont val="宋体"/>
            <family val="3"/>
            <charset val="134"/>
          </rPr>
          <t xml:space="preserve">类型1：指导校内阶段实训、课程设计
类型2：全程指导校外实践（含社会调查、写生、采风等）
</t>
        </r>
      </text>
    </comment>
    <comment ref="S5" authorId="0">
      <text>
        <r>
          <rPr>
            <sz val="9"/>
            <rFont val="宋体"/>
            <family val="3"/>
            <charset val="134"/>
          </rPr>
          <t>根据类型设定修正系数
类型1：K3=0.40
类型2：K3=0.26</t>
        </r>
      </text>
    </comment>
    <comment ref="T5" authorId="0">
      <text>
        <r>
          <rPr>
            <sz val="9"/>
            <rFont val="宋体"/>
            <family val="3"/>
            <charset val="134"/>
          </rPr>
          <t>工作量=K*学生数*周数/教师人数</t>
        </r>
      </text>
    </comment>
  </commentList>
</comments>
</file>

<file path=xl/comments2.xml><?xml version="1.0" encoding="utf-8"?>
<comments xmlns="http://schemas.openxmlformats.org/spreadsheetml/2006/main">
  <authors>
    <author>Windows 用户</author>
  </authors>
  <commentList>
    <comment ref="C4" authorId="0">
      <text>
        <r>
          <rPr>
            <sz val="9"/>
            <rFont val="宋体"/>
            <family val="3"/>
            <charset val="134"/>
          </rPr>
          <t>工作项目一般包括：指导毕业设计、毕业答辩、出卷、阅卷、监考等。其他项目按相关规定执行。</t>
        </r>
      </text>
    </comment>
    <comment ref="I4" authorId="0">
      <text>
        <r>
          <rPr>
            <sz val="9"/>
            <rFont val="宋体"/>
            <family val="3"/>
            <charset val="134"/>
          </rPr>
          <t>出试卷（AB卷）：2课时/套
阅卷：2课时/自然班
监考：1课时/场
指导毕业设计：6课时/生
毕业答辩：3课时/生</t>
        </r>
      </text>
    </comment>
  </commentList>
</comments>
</file>

<file path=xl/sharedStrings.xml><?xml version="1.0" encoding="utf-8"?>
<sst xmlns="http://schemas.openxmlformats.org/spreadsheetml/2006/main" count="220" uniqueCount="126">
  <si>
    <t>院（系、中心）：</t>
  </si>
  <si>
    <t>填表人：</t>
  </si>
  <si>
    <t>赵斯梅</t>
  </si>
  <si>
    <t>月</t>
  </si>
  <si>
    <t>日</t>
  </si>
  <si>
    <t>此表用于核定教师课堂教学与培养计划中规定的实践教学课时。填表时必须严格填写实际课时和相关系数（见标题栏内批注），不得自行增加或减少数据项目，数据统计一律采用公式计算。</t>
  </si>
  <si>
    <t>工号</t>
  </si>
  <si>
    <t>姓名</t>
  </si>
  <si>
    <t>课堂教学</t>
  </si>
  <si>
    <t>实践教学</t>
  </si>
  <si>
    <t>总计</t>
  </si>
  <si>
    <t>课程
名称</t>
  </si>
  <si>
    <t>计划
课时</t>
  </si>
  <si>
    <t>班级</t>
  </si>
  <si>
    <t>学生
人数</t>
  </si>
  <si>
    <t>周
课时</t>
  </si>
  <si>
    <t>上课
周数</t>
  </si>
  <si>
    <t>实际
课时</t>
  </si>
  <si>
    <t>规模
系数</t>
  </si>
  <si>
    <t>课型
系数</t>
  </si>
  <si>
    <t>小计1</t>
  </si>
  <si>
    <t>项目</t>
  </si>
  <si>
    <t>教师
人数</t>
  </si>
  <si>
    <t>类型</t>
  </si>
  <si>
    <t>实践
班级</t>
  </si>
  <si>
    <t>周
数</t>
  </si>
  <si>
    <t>修正
系数</t>
  </si>
  <si>
    <t>小计2</t>
  </si>
  <si>
    <t>孙燕</t>
  </si>
  <si>
    <t>此表用于除教师常规教学外的工作量统计。必须详细填写对应工作内容，项目多于6个，可插入列，数据统计一律采用公式计算。</t>
  </si>
  <si>
    <r>
      <rPr>
        <b/>
        <sz val="12"/>
        <color indexed="8"/>
        <rFont val="黑体"/>
        <family val="3"/>
        <charset val="134"/>
      </rPr>
      <t>工作项目</t>
    </r>
    <r>
      <rPr>
        <sz val="10"/>
        <color indexed="8"/>
        <rFont val="黑体"/>
        <family val="3"/>
        <charset val="134"/>
      </rPr>
      <t>（列出项目名称）</t>
    </r>
  </si>
  <si>
    <r>
      <rPr>
        <b/>
        <sz val="12"/>
        <color indexed="8"/>
        <rFont val="黑体"/>
        <family val="3"/>
        <charset val="134"/>
      </rPr>
      <t>工作量</t>
    </r>
    <r>
      <rPr>
        <sz val="10"/>
        <color indexed="8"/>
        <rFont val="黑体"/>
        <family val="3"/>
        <charset val="134"/>
      </rPr>
      <t>（对应前列工作项目折算的课时）</t>
    </r>
  </si>
  <si>
    <t>1 指导
毕业设计</t>
  </si>
  <si>
    <t>2 毕业答辩</t>
  </si>
  <si>
    <t>3 出卷</t>
  </si>
  <si>
    <t>4 阅卷</t>
  </si>
  <si>
    <t>5 监考</t>
  </si>
  <si>
    <t>6 其他</t>
  </si>
  <si>
    <t>此表用于教师工作量汇总统计。请依据“教学工作量”和“其他工作量”2张分表统计，一律采用公式计算。</t>
  </si>
  <si>
    <t>第一学期</t>
  </si>
  <si>
    <t>第二学期</t>
  </si>
  <si>
    <t>小计</t>
  </si>
  <si>
    <t>备注</t>
  </si>
  <si>
    <t>教学
工作量</t>
  </si>
  <si>
    <t>其他
工作量</t>
  </si>
  <si>
    <t>药品与健康学院</t>
    <phoneticPr fontId="6" type="noConversion"/>
  </si>
  <si>
    <t>蔡春兰</t>
    <phoneticPr fontId="6" type="noConversion"/>
  </si>
  <si>
    <t>郭婷婷</t>
    <phoneticPr fontId="6" type="noConversion"/>
  </si>
  <si>
    <r>
      <t>药品质量分析1</t>
    </r>
    <r>
      <rPr>
        <sz val="9"/>
        <rFont val="宋体"/>
        <family val="3"/>
        <charset val="134"/>
      </rPr>
      <t>921</t>
    </r>
    <phoneticPr fontId="6" type="noConversion"/>
  </si>
  <si>
    <r>
      <t>0</t>
    </r>
    <r>
      <rPr>
        <sz val="9"/>
        <rFont val="宋体"/>
        <family val="3"/>
        <charset val="134"/>
      </rPr>
      <t>60255</t>
    </r>
    <phoneticPr fontId="6" type="noConversion"/>
  </si>
  <si>
    <t>061908</t>
    <phoneticPr fontId="6" type="noConversion"/>
  </si>
  <si>
    <t>060010</t>
    <phoneticPr fontId="6" type="noConversion"/>
  </si>
  <si>
    <t>060589</t>
    <phoneticPr fontId="6" type="noConversion"/>
  </si>
  <si>
    <t>李明梅</t>
    <phoneticPr fontId="6" type="noConversion"/>
  </si>
  <si>
    <t>李海燕</t>
    <phoneticPr fontId="6" type="noConversion"/>
  </si>
  <si>
    <t>060031</t>
    <phoneticPr fontId="6" type="noConversion"/>
  </si>
  <si>
    <t>实践</t>
  </si>
  <si>
    <t>药剂1921</t>
    <phoneticPr fontId="6" type="noConversion"/>
  </si>
  <si>
    <t>王朝君</t>
  </si>
  <si>
    <t>左文和</t>
  </si>
  <si>
    <t>060027</t>
    <phoneticPr fontId="6" type="noConversion"/>
  </si>
  <si>
    <t>060017</t>
    <phoneticPr fontId="6" type="noConversion"/>
  </si>
  <si>
    <t>盐城工业职业技术学院
2020-2021-2外聘教师工作量汇总表</t>
    <phoneticPr fontId="6" type="noConversion"/>
  </si>
  <si>
    <t>盐城工业职业技术学院 2020-2021学年第二学期校外兼职教师其他工作量统计表</t>
    <phoneticPr fontId="6" type="noConversion"/>
  </si>
  <si>
    <t>盐城工业职业技术学院 2020-2021学年第二学期校外兼职教师教学工作量统计表</t>
    <phoneticPr fontId="6" type="noConversion"/>
  </si>
  <si>
    <t>医药进出口业务</t>
  </si>
  <si>
    <t>药品经营1911</t>
  </si>
  <si>
    <t>药品经营1912</t>
  </si>
  <si>
    <t>药品经营1931</t>
  </si>
  <si>
    <t>幼儿舞蹈2</t>
    <phoneticPr fontId="53" type="noConversion"/>
  </si>
  <si>
    <t>幼健2021</t>
    <phoneticPr fontId="53" type="noConversion"/>
  </si>
  <si>
    <t>幼健2022</t>
    <phoneticPr fontId="53" type="noConversion"/>
  </si>
  <si>
    <t>田欢欢</t>
    <phoneticPr fontId="6" type="noConversion"/>
  </si>
  <si>
    <t>幼儿舞蹈2</t>
    <phoneticPr fontId="53" type="noConversion"/>
  </si>
  <si>
    <t>幼健2031</t>
    <phoneticPr fontId="53" type="noConversion"/>
  </si>
  <si>
    <t>幼健2032</t>
    <phoneticPr fontId="53" type="noConversion"/>
  </si>
  <si>
    <t>幼健2024</t>
    <phoneticPr fontId="53" type="noConversion"/>
  </si>
  <si>
    <t>幼健2025</t>
    <phoneticPr fontId="53" type="noConversion"/>
  </si>
  <si>
    <t>洪晓雪</t>
  </si>
  <si>
    <t>幼儿音乐2</t>
    <phoneticPr fontId="53" type="noConversion"/>
  </si>
  <si>
    <t>幼健2021</t>
    <phoneticPr fontId="53" type="noConversion"/>
  </si>
  <si>
    <t>幼健2022</t>
    <phoneticPr fontId="53" type="noConversion"/>
  </si>
  <si>
    <t>幼健2023</t>
    <phoneticPr fontId="53" type="noConversion"/>
  </si>
  <si>
    <t>李芳</t>
  </si>
  <si>
    <t>药物制剂技术</t>
  </si>
  <si>
    <t>药管1911、1912、1931</t>
    <phoneticPr fontId="6" type="noConversion"/>
  </si>
  <si>
    <t>48</t>
    <phoneticPr fontId="6" type="noConversion"/>
  </si>
  <si>
    <t>幼儿舞蹈3</t>
    <phoneticPr fontId="53" type="noConversion"/>
  </si>
  <si>
    <t>幼健1911</t>
    <phoneticPr fontId="53" type="noConversion"/>
  </si>
  <si>
    <t>幼健1912</t>
    <phoneticPr fontId="53" type="noConversion"/>
  </si>
  <si>
    <t>幼健1913</t>
    <phoneticPr fontId="53" type="noConversion"/>
  </si>
  <si>
    <t>幼健1914</t>
    <phoneticPr fontId="53" type="noConversion"/>
  </si>
  <si>
    <t>幼健1915</t>
    <phoneticPr fontId="53" type="noConversion"/>
  </si>
  <si>
    <t>幼健1916</t>
    <phoneticPr fontId="53" type="noConversion"/>
  </si>
  <si>
    <t>有机化学</t>
    <phoneticPr fontId="53" type="noConversion"/>
  </si>
  <si>
    <t>药用基础化学Ⅱ</t>
    <phoneticPr fontId="53" type="noConversion"/>
  </si>
  <si>
    <t>药质2021</t>
    <phoneticPr fontId="53" type="noConversion"/>
  </si>
  <si>
    <t>药剂2031</t>
    <phoneticPr fontId="53" type="noConversion"/>
  </si>
  <si>
    <t>施秦</t>
  </si>
  <si>
    <t>药物制剂技术*</t>
    <phoneticPr fontId="53" type="noConversion"/>
  </si>
  <si>
    <t>中药鉴定技术</t>
    <phoneticPr fontId="53" type="noConversion"/>
  </si>
  <si>
    <t>药质/分析1921</t>
    <phoneticPr fontId="53" type="noConversion"/>
  </si>
  <si>
    <t>王静</t>
  </si>
  <si>
    <t>药理学</t>
    <phoneticPr fontId="53" type="noConversion"/>
  </si>
  <si>
    <t>实用药理学基础</t>
    <phoneticPr fontId="53" type="noConversion"/>
  </si>
  <si>
    <t>药剂1921</t>
    <phoneticPr fontId="53" type="noConversion"/>
  </si>
  <si>
    <t>药品1911</t>
    <phoneticPr fontId="6" type="noConversion"/>
  </si>
  <si>
    <t>王文娟</t>
  </si>
  <si>
    <t>药物化学</t>
  </si>
  <si>
    <t>药品经营质量管理</t>
  </si>
  <si>
    <t>生物化学</t>
    <phoneticPr fontId="53" type="noConversion"/>
  </si>
  <si>
    <t>药管1912、1931</t>
    <phoneticPr fontId="6" type="noConversion"/>
  </si>
  <si>
    <t>药剂2021/2031</t>
    <phoneticPr fontId="6" type="noConversion"/>
  </si>
  <si>
    <t>药品经营质量管理（GSP）实训</t>
  </si>
  <si>
    <t>婴幼儿教具设计与应用</t>
    <phoneticPr fontId="53" type="noConversion"/>
  </si>
  <si>
    <t>幼健2021、2022</t>
    <phoneticPr fontId="6" type="noConversion"/>
  </si>
  <si>
    <t>幼健2023、2024</t>
    <phoneticPr fontId="6" type="noConversion"/>
  </si>
  <si>
    <t>幼健2025</t>
    <phoneticPr fontId="6" type="noConversion"/>
  </si>
  <si>
    <t>060041</t>
    <phoneticPr fontId="6" type="noConversion"/>
  </si>
  <si>
    <t>060035</t>
    <phoneticPr fontId="6" type="noConversion"/>
  </si>
  <si>
    <t>060046</t>
    <phoneticPr fontId="6" type="noConversion"/>
  </si>
  <si>
    <t>060042</t>
    <phoneticPr fontId="6" type="noConversion"/>
  </si>
  <si>
    <t>060040</t>
    <phoneticPr fontId="6" type="noConversion"/>
  </si>
  <si>
    <t>060045</t>
    <phoneticPr fontId="6" type="noConversion"/>
  </si>
  <si>
    <t>院（系、中心）：药品与健康学院     填表人：赵斯梅     填表日期：2021年6月7日</t>
    <phoneticPr fontId="6" type="noConversion"/>
  </si>
  <si>
    <t>洪晓雪</t>
    <phoneticPr fontId="6" type="noConversion"/>
  </si>
</sst>
</file>

<file path=xl/styles.xml><?xml version="1.0" encoding="utf-8"?>
<styleSheet xmlns="http://schemas.openxmlformats.org/spreadsheetml/2006/main">
  <numFmts count="5">
    <numFmt numFmtId="176" formatCode="0.0_);[Red]\(0.0\)"/>
    <numFmt numFmtId="177" formatCode="0.0_ "/>
    <numFmt numFmtId="178" formatCode="0_);[Red]\(0\)"/>
    <numFmt numFmtId="179" formatCode="0.00_);[Red]\(0.00\)"/>
    <numFmt numFmtId="180" formatCode="0.00_ "/>
  </numFmts>
  <fonts count="54">
    <font>
      <sz val="12"/>
      <name val="宋体"/>
      <charset val="134"/>
    </font>
    <font>
      <b/>
      <sz val="16"/>
      <color indexed="8"/>
      <name val="黑体"/>
      <family val="3"/>
      <charset val="134"/>
    </font>
    <font>
      <b/>
      <sz val="12"/>
      <color rgb="FF000000"/>
      <name val="黑体"/>
      <family val="3"/>
      <charset val="134"/>
    </font>
    <font>
      <b/>
      <sz val="12"/>
      <color indexed="8"/>
      <name val="黑体"/>
      <family val="3"/>
      <charset val="134"/>
    </font>
    <font>
      <sz val="9"/>
      <color indexed="10"/>
      <name val="宋体"/>
      <family val="3"/>
      <charset val="134"/>
    </font>
    <font>
      <b/>
      <sz val="8"/>
      <color indexed="8"/>
      <name val="黑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b/>
      <sz val="12"/>
      <name val="黑体"/>
      <family val="3"/>
      <charset val="134"/>
    </font>
    <font>
      <b/>
      <sz val="9"/>
      <name val="宋体"/>
      <family val="3"/>
      <charset val="134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Tahoma"/>
      <family val="2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Tahoma"/>
      <family val="2"/>
    </font>
    <font>
      <sz val="10"/>
      <name val="Arial"/>
      <family val="2"/>
    </font>
    <font>
      <b/>
      <sz val="11"/>
      <color indexed="52"/>
      <name val="Tahoma"/>
      <family val="2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8"/>
      <name val="宋体"/>
      <family val="3"/>
      <charset val="134"/>
    </font>
    <font>
      <sz val="11"/>
      <color indexed="52"/>
      <name val="Tahoma"/>
      <family val="2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5"/>
      <color indexed="56"/>
      <name val="宋体"/>
      <family val="3"/>
      <charset val="134"/>
    </font>
    <font>
      <b/>
      <sz val="11"/>
      <color indexed="56"/>
      <name val="Tahoma"/>
      <family val="2"/>
    </font>
    <font>
      <b/>
      <sz val="13"/>
      <color indexed="56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56"/>
      <name val="宋体"/>
      <family val="3"/>
      <charset val="134"/>
    </font>
    <font>
      <sz val="11"/>
      <color indexed="62"/>
      <name val="Tahoma"/>
      <family val="2"/>
    </font>
    <font>
      <i/>
      <sz val="11"/>
      <color indexed="23"/>
      <name val="Tahoma"/>
      <family val="2"/>
    </font>
    <font>
      <u/>
      <sz val="12"/>
      <color indexed="12"/>
      <name val="宋体"/>
      <family val="3"/>
      <charset val="134"/>
    </font>
    <font>
      <sz val="11"/>
      <color indexed="10"/>
      <name val="Tahoma"/>
      <family val="2"/>
    </font>
    <font>
      <b/>
      <sz val="11"/>
      <color indexed="9"/>
      <name val="Tahoma"/>
      <family val="2"/>
    </font>
    <font>
      <b/>
      <sz val="11"/>
      <color indexed="63"/>
      <name val="宋体"/>
      <family val="3"/>
      <charset val="134"/>
    </font>
    <font>
      <sz val="11"/>
      <color indexed="60"/>
      <name val="Tahoma"/>
      <family val="2"/>
    </font>
    <font>
      <sz val="11"/>
      <color indexed="62"/>
      <name val="宋体"/>
      <family val="3"/>
      <charset val="134"/>
    </font>
    <font>
      <b/>
      <sz val="11"/>
      <color indexed="63"/>
      <name val="Tahoma"/>
      <family val="2"/>
    </font>
    <font>
      <sz val="10"/>
      <color indexed="8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  <scheme val="major"/>
    </font>
    <font>
      <sz val="9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29">
    <xf numFmtId="0" fontId="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0"/>
    <xf numFmtId="0" fontId="15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7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47" fillId="0" borderId="0"/>
    <xf numFmtId="0" fontId="14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7" fillId="11" borderId="7" applyNumberFormat="0" applyFon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7" fillId="0" borderId="0"/>
    <xf numFmtId="0" fontId="1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/>
    <xf numFmtId="0" fontId="14" fillId="1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47" fillId="11" borderId="7" applyNumberFormat="0" applyFon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47" fillId="0" borderId="0"/>
    <xf numFmtId="0" fontId="47" fillId="11" borderId="7" applyNumberFormat="0" applyFon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7" fillId="0" borderId="0"/>
    <xf numFmtId="0" fontId="47" fillId="11" borderId="7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7" fillId="0" borderId="0"/>
    <xf numFmtId="0" fontId="18" fillId="0" borderId="0"/>
    <xf numFmtId="0" fontId="14" fillId="10" borderId="0" applyNumberFormat="0" applyBorder="0" applyAlignment="0" applyProtection="0">
      <alignment vertical="center"/>
    </xf>
    <xf numFmtId="0" fontId="18" fillId="0" borderId="0"/>
    <xf numFmtId="0" fontId="47" fillId="0" borderId="0"/>
    <xf numFmtId="0" fontId="18" fillId="0" borderId="0"/>
    <xf numFmtId="0" fontId="18" fillId="0" borderId="0"/>
    <xf numFmtId="0" fontId="18" fillId="0" borderId="0"/>
    <xf numFmtId="0" fontId="1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/>
    <xf numFmtId="0" fontId="1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/>
    <xf numFmtId="0" fontId="1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9" fillId="0" borderId="11" applyNumberFormat="0" applyFill="0" applyAlignment="0" applyProtection="0">
      <alignment vertical="center"/>
    </xf>
    <xf numFmtId="0" fontId="47" fillId="0" borderId="0"/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7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47" fillId="11" borderId="7" applyNumberFormat="0" applyFon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47" fillId="11" borderId="7" applyNumberFormat="0" applyFon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47" fillId="11" borderId="7" applyNumberFormat="0" applyFon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47" fillId="11" borderId="7" applyNumberFormat="0" applyFon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35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47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47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47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7" fillId="4" borderId="8" applyNumberFormat="0" applyAlignment="0" applyProtection="0">
      <alignment vertical="center"/>
    </xf>
    <xf numFmtId="0" fontId="47" fillId="0" borderId="0">
      <alignment vertical="center"/>
    </xf>
    <xf numFmtId="0" fontId="37" fillId="4" borderId="8" applyNumberForma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11" borderId="7" applyNumberFormat="0" applyFont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7" fillId="0" borderId="0"/>
    <xf numFmtId="0" fontId="47" fillId="0" borderId="0"/>
    <xf numFmtId="0" fontId="47" fillId="0" borderId="0"/>
    <xf numFmtId="0" fontId="47" fillId="11" borderId="7" applyNumberFormat="0" applyFont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7" fillId="0" borderId="0"/>
    <xf numFmtId="0" fontId="47" fillId="0" borderId="0"/>
    <xf numFmtId="0" fontId="47" fillId="0" borderId="0"/>
    <xf numFmtId="0" fontId="47" fillId="11" borderId="7" applyNumberFormat="0" applyFont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11" borderId="7" applyNumberFormat="0" applyFont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3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41" fillId="20" borderId="9" applyNumberFormat="0" applyAlignment="0" applyProtection="0">
      <alignment vertical="center"/>
    </xf>
    <xf numFmtId="0" fontId="41" fillId="20" borderId="9" applyNumberFormat="0" applyAlignment="0" applyProtection="0">
      <alignment vertical="center"/>
    </xf>
    <xf numFmtId="0" fontId="41" fillId="20" borderId="9" applyNumberFormat="0" applyAlignment="0" applyProtection="0">
      <alignment vertical="center"/>
    </xf>
    <xf numFmtId="0" fontId="41" fillId="20" borderId="9" applyNumberFormat="0" applyAlignment="0" applyProtection="0">
      <alignment vertical="center"/>
    </xf>
    <xf numFmtId="0" fontId="41" fillId="20" borderId="9" applyNumberFormat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41" fillId="20" borderId="9" applyNumberFormat="0" applyAlignment="0" applyProtection="0">
      <alignment vertical="center"/>
    </xf>
    <xf numFmtId="0" fontId="41" fillId="20" borderId="9" applyNumberFormat="0" applyAlignment="0" applyProtection="0">
      <alignment vertical="center"/>
    </xf>
    <xf numFmtId="0" fontId="41" fillId="20" borderId="9" applyNumberFormat="0" applyAlignment="0" applyProtection="0">
      <alignment vertical="center"/>
    </xf>
    <xf numFmtId="0" fontId="41" fillId="20" borderId="9" applyNumberFormat="0" applyAlignment="0" applyProtection="0">
      <alignment vertical="center"/>
    </xf>
    <xf numFmtId="0" fontId="41" fillId="20" borderId="9" applyNumberFormat="0" applyAlignment="0" applyProtection="0">
      <alignment vertical="center"/>
    </xf>
    <xf numFmtId="0" fontId="41" fillId="20" borderId="9" applyNumberFormat="0" applyAlignment="0" applyProtection="0">
      <alignment vertical="center"/>
    </xf>
    <xf numFmtId="0" fontId="41" fillId="20" borderId="9" applyNumberFormat="0" applyAlignment="0" applyProtection="0">
      <alignment vertical="center"/>
    </xf>
    <xf numFmtId="0" fontId="41" fillId="20" borderId="9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7" fillId="4" borderId="8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7" fillId="4" borderId="8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45" fillId="14" borderId="14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5" fillId="14" borderId="14" applyNumberFormat="0" applyAlignment="0" applyProtection="0">
      <alignment vertical="center"/>
    </xf>
    <xf numFmtId="0" fontId="45" fillId="14" borderId="14" applyNumberFormat="0" applyAlignment="0" applyProtection="0">
      <alignment vertical="center"/>
    </xf>
    <xf numFmtId="0" fontId="45" fillId="14" borderId="14" applyNumberFormat="0" applyAlignment="0" applyProtection="0">
      <alignment vertical="center"/>
    </xf>
    <xf numFmtId="0" fontId="45" fillId="14" borderId="14" applyNumberFormat="0" applyAlignment="0" applyProtection="0">
      <alignment vertical="center"/>
    </xf>
    <xf numFmtId="0" fontId="45" fillId="14" borderId="14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2" fillId="14" borderId="14" applyNumberFormat="0" applyAlignment="0" applyProtection="0">
      <alignment vertical="center"/>
    </xf>
    <xf numFmtId="0" fontId="45" fillId="14" borderId="14" applyNumberFormat="0" applyAlignment="0" applyProtection="0">
      <alignment vertical="center"/>
    </xf>
    <xf numFmtId="0" fontId="45" fillId="14" borderId="14" applyNumberFormat="0" applyAlignment="0" applyProtection="0">
      <alignment vertical="center"/>
    </xf>
    <xf numFmtId="0" fontId="45" fillId="14" borderId="14" applyNumberFormat="0" applyAlignment="0" applyProtection="0">
      <alignment vertical="center"/>
    </xf>
    <xf numFmtId="0" fontId="45" fillId="14" borderId="14" applyNumberFormat="0" applyAlignment="0" applyProtection="0">
      <alignment vertical="center"/>
    </xf>
    <xf numFmtId="0" fontId="45" fillId="14" borderId="14" applyNumberFormat="0" applyAlignment="0" applyProtection="0">
      <alignment vertical="center"/>
    </xf>
    <xf numFmtId="0" fontId="45" fillId="14" borderId="14" applyNumberFormat="0" applyAlignment="0" applyProtection="0">
      <alignment vertical="center"/>
    </xf>
    <xf numFmtId="0" fontId="45" fillId="14" borderId="14" applyNumberFormat="0" applyAlignment="0" applyProtection="0">
      <alignment vertical="center"/>
    </xf>
    <xf numFmtId="0" fontId="37" fillId="4" borderId="8" applyNumberFormat="0" applyAlignment="0" applyProtection="0">
      <alignment vertical="center"/>
    </xf>
    <xf numFmtId="0" fontId="37" fillId="4" borderId="8" applyNumberFormat="0" applyAlignment="0" applyProtection="0">
      <alignment vertical="center"/>
    </xf>
    <xf numFmtId="0" fontId="44" fillId="4" borderId="8" applyNumberFormat="0" applyAlignment="0" applyProtection="0">
      <alignment vertical="center"/>
    </xf>
    <xf numFmtId="0" fontId="44" fillId="4" borderId="8" applyNumberFormat="0" applyAlignment="0" applyProtection="0">
      <alignment vertical="center"/>
    </xf>
    <xf numFmtId="0" fontId="44" fillId="4" borderId="8" applyNumberFormat="0" applyAlignment="0" applyProtection="0">
      <alignment vertical="center"/>
    </xf>
    <xf numFmtId="0" fontId="44" fillId="4" borderId="8" applyNumberFormat="0" applyAlignment="0" applyProtection="0">
      <alignment vertical="center"/>
    </xf>
    <xf numFmtId="0" fontId="44" fillId="4" borderId="8" applyNumberFormat="0" applyAlignment="0" applyProtection="0">
      <alignment vertical="center"/>
    </xf>
    <xf numFmtId="0" fontId="44" fillId="4" borderId="8" applyNumberFormat="0" applyAlignment="0" applyProtection="0">
      <alignment vertical="center"/>
    </xf>
    <xf numFmtId="0" fontId="44" fillId="4" borderId="8" applyNumberFormat="0" applyAlignment="0" applyProtection="0">
      <alignment vertical="center"/>
    </xf>
    <xf numFmtId="0" fontId="44" fillId="4" borderId="8" applyNumberFormat="0" applyAlignment="0" applyProtection="0">
      <alignment vertical="center"/>
    </xf>
    <xf numFmtId="0" fontId="44" fillId="4" borderId="8" applyNumberFormat="0" applyAlignment="0" applyProtection="0">
      <alignment vertical="center"/>
    </xf>
    <xf numFmtId="0" fontId="44" fillId="4" borderId="8" applyNumberFormat="0" applyAlignment="0" applyProtection="0">
      <alignment vertical="center"/>
    </xf>
    <xf numFmtId="0" fontId="44" fillId="4" borderId="8" applyNumberFormat="0" applyAlignment="0" applyProtection="0">
      <alignment vertical="center"/>
    </xf>
    <xf numFmtId="0" fontId="44" fillId="4" borderId="8" applyNumberFormat="0" applyAlignment="0" applyProtection="0">
      <alignment vertical="center"/>
    </xf>
    <xf numFmtId="0" fontId="37" fillId="4" borderId="8" applyNumberFormat="0" applyAlignment="0" applyProtection="0">
      <alignment vertical="center"/>
    </xf>
    <xf numFmtId="0" fontId="37" fillId="4" borderId="8" applyNumberFormat="0" applyAlignment="0" applyProtection="0">
      <alignment vertical="center"/>
    </xf>
    <xf numFmtId="0" fontId="37" fillId="4" borderId="8" applyNumberFormat="0" applyAlignment="0" applyProtection="0">
      <alignment vertical="center"/>
    </xf>
    <xf numFmtId="0" fontId="37" fillId="4" borderId="8" applyNumberFormat="0" applyAlignment="0" applyProtection="0">
      <alignment vertical="center"/>
    </xf>
    <xf numFmtId="0" fontId="37" fillId="4" borderId="8" applyNumberFormat="0" applyAlignment="0" applyProtection="0">
      <alignment vertical="center"/>
    </xf>
    <xf numFmtId="0" fontId="37" fillId="4" borderId="8" applyNumberFormat="0" applyAlignment="0" applyProtection="0">
      <alignment vertical="center"/>
    </xf>
    <xf numFmtId="0" fontId="37" fillId="4" borderId="8" applyNumberFormat="0" applyAlignment="0" applyProtection="0">
      <alignment vertical="center"/>
    </xf>
    <xf numFmtId="0" fontId="47" fillId="11" borderId="7" applyNumberFormat="0" applyFont="0" applyAlignment="0" applyProtection="0">
      <alignment vertical="center"/>
    </xf>
    <xf numFmtId="0" fontId="47" fillId="11" borderId="7" applyNumberFormat="0" applyFont="0" applyAlignment="0" applyProtection="0">
      <alignment vertical="center"/>
    </xf>
    <xf numFmtId="0" fontId="47" fillId="11" borderId="7" applyNumberFormat="0" applyFont="0" applyAlignment="0" applyProtection="0">
      <alignment vertical="center"/>
    </xf>
    <xf numFmtId="0" fontId="47" fillId="11" borderId="7" applyNumberFormat="0" applyFont="0" applyAlignment="0" applyProtection="0">
      <alignment vertical="center"/>
    </xf>
    <xf numFmtId="0" fontId="47" fillId="11" borderId="7" applyNumberFormat="0" applyFont="0" applyAlignment="0" applyProtection="0">
      <alignment vertical="center"/>
    </xf>
    <xf numFmtId="0" fontId="47" fillId="11" borderId="7" applyNumberFormat="0" applyFont="0" applyAlignment="0" applyProtection="0">
      <alignment vertical="center"/>
    </xf>
    <xf numFmtId="0" fontId="47" fillId="11" borderId="7" applyNumberFormat="0" applyFont="0" applyAlignment="0" applyProtection="0">
      <alignment vertical="center"/>
    </xf>
    <xf numFmtId="0" fontId="47" fillId="11" borderId="7" applyNumberFormat="0" applyFont="0" applyAlignment="0" applyProtection="0">
      <alignment vertical="center"/>
    </xf>
    <xf numFmtId="0" fontId="47" fillId="11" borderId="7" applyNumberFormat="0" applyFont="0" applyAlignment="0" applyProtection="0">
      <alignment vertical="center"/>
    </xf>
    <xf numFmtId="0" fontId="47" fillId="11" borderId="7" applyNumberFormat="0" applyFont="0" applyAlignment="0" applyProtection="0">
      <alignment vertical="center"/>
    </xf>
    <xf numFmtId="0" fontId="47" fillId="11" borderId="7" applyNumberFormat="0" applyFont="0" applyAlignment="0" applyProtection="0">
      <alignment vertical="center"/>
    </xf>
    <xf numFmtId="0" fontId="47" fillId="11" borderId="7" applyNumberFormat="0" applyFont="0" applyAlignment="0" applyProtection="0">
      <alignment vertical="center"/>
    </xf>
    <xf numFmtId="0" fontId="47" fillId="11" borderId="7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0" fillId="0" borderId="0"/>
    <xf numFmtId="0" fontId="5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</cellStyleXfs>
  <cellXfs count="115">
    <xf numFmtId="0" fontId="0" fillId="0" borderId="0" xfId="0">
      <alignment vertical="center"/>
    </xf>
    <xf numFmtId="0" fontId="5" fillId="0" borderId="2" xfId="0" applyFont="1" applyBorder="1" applyAlignment="1" applyProtection="1">
      <alignment horizontal="center" vertical="center" wrapText="1"/>
    </xf>
    <xf numFmtId="177" fontId="7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</xf>
    <xf numFmtId="178" fontId="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19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178" fontId="3" fillId="0" borderId="0" xfId="0" applyNumberFormat="1" applyFont="1" applyFill="1" applyAlignment="1" applyProtection="1">
      <alignment horizontal="center" vertical="center" wrapText="1"/>
      <protection locked="0"/>
    </xf>
    <xf numFmtId="17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Alignment="1" applyProtection="1">
      <alignment horizontal="left" vertical="center" wrapText="1"/>
      <protection locked="0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6" fillId="25" borderId="15" xfId="0" applyFont="1" applyFill="1" applyBorder="1" applyAlignment="1">
      <alignment vertical="center" wrapText="1"/>
    </xf>
    <xf numFmtId="0" fontId="48" fillId="25" borderId="15" xfId="0" applyFont="1" applyFill="1" applyBorder="1" applyAlignment="1">
      <alignment vertical="center" wrapText="1"/>
    </xf>
    <xf numFmtId="179" fontId="8" fillId="25" borderId="15" xfId="744" applyNumberFormat="1" applyFont="1" applyFill="1" applyBorder="1" applyAlignment="1">
      <alignment horizontal="center" vertical="center" wrapText="1"/>
    </xf>
    <xf numFmtId="0" fontId="51" fillId="25" borderId="15" xfId="0" applyFont="1" applyFill="1" applyBorder="1" applyAlignment="1">
      <alignment horizontal="left" vertical="center" wrapText="1"/>
    </xf>
    <xf numFmtId="179" fontId="6" fillId="25" borderId="15" xfId="0" applyNumberFormat="1" applyFont="1" applyFill="1" applyBorder="1" applyAlignment="1" applyProtection="1">
      <alignment horizontal="center" vertical="center" wrapText="1"/>
    </xf>
    <xf numFmtId="0" fontId="53" fillId="25" borderId="15" xfId="0" applyFont="1" applyFill="1" applyBorder="1" applyAlignment="1">
      <alignment horizontal="left" vertical="center" wrapText="1"/>
    </xf>
    <xf numFmtId="0" fontId="8" fillId="25" borderId="15" xfId="744" applyFont="1" applyFill="1" applyBorder="1" applyAlignment="1">
      <alignment horizontal="center" vertical="center" wrapText="1"/>
    </xf>
    <xf numFmtId="0" fontId="6" fillId="25" borderId="15" xfId="0" applyFont="1" applyFill="1" applyBorder="1" applyAlignment="1" applyProtection="1">
      <alignment horizontal="center" vertical="center" wrapText="1"/>
    </xf>
    <xf numFmtId="178" fontId="8" fillId="25" borderId="15" xfId="744" applyNumberFormat="1" applyFont="1" applyFill="1" applyBorder="1" applyAlignment="1">
      <alignment horizontal="center" vertical="center" wrapText="1"/>
    </xf>
    <xf numFmtId="49" fontId="6" fillId="25" borderId="15" xfId="0" applyNumberFormat="1" applyFont="1" applyFill="1" applyBorder="1" applyAlignment="1" applyProtection="1">
      <alignment horizontal="center" vertical="center" wrapText="1"/>
    </xf>
    <xf numFmtId="0" fontId="6" fillId="25" borderId="3" xfId="1124" applyNumberFormat="1" applyFont="1" applyFill="1" applyBorder="1" applyAlignment="1">
      <alignment horizontal="center" vertical="center" wrapText="1"/>
    </xf>
    <xf numFmtId="0" fontId="6" fillId="25" borderId="15" xfId="1124" applyNumberFormat="1" applyFont="1" applyFill="1" applyBorder="1" applyAlignment="1">
      <alignment horizontal="center" vertical="center" wrapText="1"/>
    </xf>
    <xf numFmtId="178" fontId="6" fillId="25" borderId="15" xfId="744" applyNumberFormat="1" applyFont="1" applyFill="1" applyBorder="1" applyAlignment="1">
      <alignment horizontal="center" vertical="center" wrapText="1"/>
    </xf>
    <xf numFmtId="0" fontId="6" fillId="25" borderId="15" xfId="0" applyFont="1" applyFill="1" applyBorder="1" applyAlignment="1">
      <alignment horizontal="center" vertical="center" wrapText="1"/>
    </xf>
    <xf numFmtId="0" fontId="8" fillId="25" borderId="15" xfId="1128" applyFont="1" applyFill="1" applyBorder="1" applyAlignment="1">
      <alignment horizontal="center" vertical="center" wrapText="1"/>
    </xf>
    <xf numFmtId="0" fontId="8" fillId="25" borderId="15" xfId="1127" applyFont="1" applyFill="1" applyBorder="1" applyAlignment="1">
      <alignment horizontal="center" vertical="center" wrapText="1"/>
    </xf>
    <xf numFmtId="0" fontId="6" fillId="25" borderId="15" xfId="0" applyFont="1" applyFill="1" applyBorder="1" applyAlignment="1" applyProtection="1">
      <alignment horizontal="center" vertical="center"/>
      <protection locked="0"/>
    </xf>
    <xf numFmtId="179" fontId="6" fillId="25" borderId="15" xfId="0" applyNumberFormat="1" applyFont="1" applyFill="1" applyBorder="1" applyAlignment="1" applyProtection="1">
      <alignment horizontal="center" vertical="center"/>
      <protection locked="0"/>
    </xf>
    <xf numFmtId="0" fontId="52" fillId="25" borderId="15" xfId="0" applyFont="1" applyFill="1" applyBorder="1" applyAlignment="1" applyProtection="1">
      <alignment horizontal="center" vertical="center" wrapText="1"/>
    </xf>
    <xf numFmtId="0" fontId="53" fillId="25" borderId="15" xfId="0" applyFont="1" applyFill="1" applyBorder="1" applyAlignment="1">
      <alignment horizontal="center" vertical="center"/>
    </xf>
    <xf numFmtId="0" fontId="0" fillId="25" borderId="0" xfId="0" applyFill="1">
      <alignment vertical="center"/>
    </xf>
    <xf numFmtId="0" fontId="3" fillId="25" borderId="0" xfId="0" applyFont="1" applyFill="1" applyBorder="1" applyAlignment="1" applyProtection="1">
      <alignment horizontal="center" vertical="center" wrapText="1"/>
      <protection locked="0"/>
    </xf>
    <xf numFmtId="0" fontId="3" fillId="25" borderId="0" xfId="0" applyFont="1" applyFill="1" applyAlignment="1" applyProtection="1">
      <alignment horizontal="center" vertical="center" wrapText="1"/>
      <protection locked="0"/>
    </xf>
    <xf numFmtId="178" fontId="3" fillId="25" borderId="0" xfId="0" applyNumberFormat="1" applyFont="1" applyFill="1" applyAlignment="1" applyProtection="1">
      <alignment horizontal="center" vertical="center" wrapText="1"/>
      <protection locked="0"/>
    </xf>
    <xf numFmtId="0" fontId="3" fillId="25" borderId="1" xfId="0" applyFont="1" applyFill="1" applyBorder="1" applyAlignment="1" applyProtection="1">
      <alignment horizontal="center" vertical="center" wrapText="1"/>
      <protection locked="0"/>
    </xf>
    <xf numFmtId="178" fontId="3" fillId="25" borderId="0" xfId="0" applyNumberFormat="1" applyFont="1" applyFill="1" applyAlignment="1" applyProtection="1">
      <alignment horizontal="right" vertical="center" wrapText="1"/>
      <protection locked="0"/>
    </xf>
    <xf numFmtId="178" fontId="3" fillId="25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0" xfId="0" applyNumberFormat="1" applyFont="1" applyFill="1" applyAlignment="1" applyProtection="1">
      <alignment horizontal="center" vertical="center" wrapText="1"/>
      <protection locked="0"/>
    </xf>
    <xf numFmtId="176" fontId="3" fillId="25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5" borderId="2" xfId="0" applyFont="1" applyFill="1" applyBorder="1" applyAlignment="1" applyProtection="1">
      <alignment horizontal="center" vertical="center" wrapText="1"/>
    </xf>
    <xf numFmtId="178" fontId="5" fillId="25" borderId="2" xfId="0" applyNumberFormat="1" applyFont="1" applyFill="1" applyBorder="1" applyAlignment="1" applyProtection="1">
      <alignment horizontal="center" vertical="center" wrapText="1"/>
    </xf>
    <xf numFmtId="49" fontId="5" fillId="25" borderId="2" xfId="0" applyNumberFormat="1" applyFont="1" applyFill="1" applyBorder="1" applyAlignment="1" applyProtection="1">
      <alignment horizontal="center" vertical="center" wrapText="1"/>
    </xf>
    <xf numFmtId="176" fontId="5" fillId="25" borderId="2" xfId="0" applyNumberFormat="1" applyFont="1" applyFill="1" applyBorder="1" applyAlignment="1" applyProtection="1">
      <alignment horizontal="center" vertical="center" wrapText="1"/>
    </xf>
    <xf numFmtId="179" fontId="5" fillId="25" borderId="2" xfId="0" applyNumberFormat="1" applyFont="1" applyFill="1" applyBorder="1" applyAlignment="1" applyProtection="1">
      <alignment horizontal="center" vertical="center" wrapText="1"/>
    </xf>
    <xf numFmtId="0" fontId="6" fillId="25" borderId="2" xfId="0" applyFont="1" applyFill="1" applyBorder="1" applyAlignment="1" applyProtection="1">
      <alignment horizontal="center" vertical="center" wrapText="1"/>
      <protection locked="0"/>
    </xf>
    <xf numFmtId="179" fontId="6" fillId="25" borderId="2" xfId="744" applyNumberFormat="1" applyFont="1" applyFill="1" applyBorder="1" applyAlignment="1">
      <alignment horizontal="center" vertical="center" wrapText="1"/>
    </xf>
    <xf numFmtId="0" fontId="8" fillId="25" borderId="2" xfId="536" applyFont="1" applyFill="1" applyBorder="1" applyAlignment="1">
      <alignment horizontal="center" vertical="center" wrapText="1"/>
    </xf>
    <xf numFmtId="0" fontId="8" fillId="25" borderId="2" xfId="744" applyFont="1" applyFill="1" applyBorder="1" applyAlignment="1">
      <alignment horizontal="center" vertical="center" wrapText="1"/>
    </xf>
    <xf numFmtId="180" fontId="6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5" borderId="15" xfId="0" applyFont="1" applyFill="1" applyBorder="1" applyAlignment="1" applyProtection="1">
      <alignment horizontal="center" vertical="center" wrapText="1"/>
      <protection locked="0"/>
    </xf>
    <xf numFmtId="0" fontId="51" fillId="25" borderId="15" xfId="1124" applyNumberFormat="1" applyFont="1" applyFill="1" applyBorder="1" applyAlignment="1">
      <alignment horizontal="center" vertical="center" wrapText="1"/>
    </xf>
    <xf numFmtId="179" fontId="49" fillId="25" borderId="15" xfId="744" applyNumberFormat="1" applyFont="1" applyFill="1" applyBorder="1" applyAlignment="1">
      <alignment horizontal="center" vertical="center" wrapText="1"/>
    </xf>
    <xf numFmtId="0" fontId="8" fillId="25" borderId="15" xfId="1126" applyFont="1" applyFill="1" applyBorder="1" applyAlignment="1">
      <alignment horizontal="center" vertical="center" wrapText="1"/>
    </xf>
    <xf numFmtId="0" fontId="8" fillId="25" borderId="15" xfId="1125" applyFont="1" applyFill="1" applyBorder="1" applyAlignment="1">
      <alignment horizontal="center" vertical="center" wrapText="1"/>
    </xf>
    <xf numFmtId="0" fontId="6" fillId="25" borderId="2" xfId="0" quotePrefix="1" applyFont="1" applyFill="1" applyBorder="1" applyAlignment="1" applyProtection="1">
      <alignment horizontal="center" vertical="center" wrapText="1"/>
      <protection locked="0"/>
    </xf>
    <xf numFmtId="0" fontId="6" fillId="25" borderId="15" xfId="0" quotePrefix="1" applyFont="1" applyFill="1" applyBorder="1" applyAlignment="1">
      <alignment horizontal="center" vertical="center" wrapText="1"/>
    </xf>
    <xf numFmtId="0" fontId="48" fillId="25" borderId="2" xfId="0" applyFont="1" applyFill="1" applyBorder="1" applyAlignment="1" applyProtection="1">
      <alignment horizontal="center" vertical="center" wrapText="1"/>
      <protection locked="0"/>
    </xf>
    <xf numFmtId="0" fontId="53" fillId="25" borderId="15" xfId="0" applyFont="1" applyFill="1" applyBorder="1" applyAlignment="1">
      <alignment horizontal="center" vertical="center" wrapText="1"/>
    </xf>
    <xf numFmtId="0" fontId="53" fillId="25" borderId="15" xfId="42" applyNumberFormat="1" applyFont="1" applyFill="1" applyBorder="1" applyAlignment="1">
      <alignment horizontal="center" vertical="center" wrapText="1"/>
    </xf>
    <xf numFmtId="179" fontId="6" fillId="25" borderId="15" xfId="0" applyNumberFormat="1" applyFont="1" applyFill="1" applyBorder="1" applyAlignment="1">
      <alignment horizontal="center" vertical="center" wrapText="1"/>
    </xf>
    <xf numFmtId="176" fontId="6" fillId="25" borderId="2" xfId="744" applyNumberFormat="1" applyFont="1" applyFill="1" applyBorder="1" applyAlignment="1">
      <alignment horizontal="center" vertical="center" wrapText="1"/>
    </xf>
    <xf numFmtId="176" fontId="6" fillId="25" borderId="15" xfId="0" applyNumberFormat="1" applyFont="1" applyFill="1" applyBorder="1" applyAlignment="1">
      <alignment horizontal="center" vertical="center" wrapText="1"/>
    </xf>
    <xf numFmtId="176" fontId="10" fillId="25" borderId="2" xfId="0" applyNumberFormat="1" applyFont="1" applyFill="1" applyBorder="1" applyAlignment="1" applyProtection="1">
      <alignment horizontal="center" vertical="center" wrapText="1"/>
      <protection locked="0"/>
    </xf>
    <xf numFmtId="176" fontId="10" fillId="25" borderId="15" xfId="0" applyNumberFormat="1" applyFont="1" applyFill="1" applyBorder="1" applyAlignment="1">
      <alignment horizontal="center" vertical="center" wrapText="1"/>
    </xf>
    <xf numFmtId="0" fontId="1" fillId="25" borderId="0" xfId="0" applyFont="1" applyFill="1" applyAlignment="1" applyProtection="1">
      <alignment horizontal="center" vertical="center" wrapText="1"/>
      <protection locked="0"/>
    </xf>
    <xf numFmtId="0" fontId="3" fillId="25" borderId="0" xfId="0" applyFont="1" applyFill="1" applyAlignment="1" applyProtection="1">
      <alignment horizontal="right" vertical="center" wrapText="1"/>
      <protection locked="0"/>
    </xf>
    <xf numFmtId="0" fontId="3" fillId="25" borderId="1" xfId="0" applyFont="1" applyFill="1" applyBorder="1" applyAlignment="1" applyProtection="1">
      <alignment horizontal="center" vertical="center" wrapText="1"/>
      <protection locked="0"/>
    </xf>
    <xf numFmtId="176" fontId="3" fillId="25" borderId="0" xfId="0" applyNumberFormat="1" applyFont="1" applyFill="1" applyAlignment="1" applyProtection="1">
      <alignment horizontal="center" vertical="center" wrapText="1"/>
      <protection locked="0"/>
    </xf>
    <xf numFmtId="176" fontId="3" fillId="25" borderId="1" xfId="0" applyNumberFormat="1" applyFont="1" applyFill="1" applyBorder="1" applyAlignment="1" applyProtection="1">
      <alignment horizontal="center" vertical="center" wrapText="1"/>
      <protection locked="0"/>
    </xf>
    <xf numFmtId="178" fontId="4" fillId="25" borderId="1" xfId="0" applyNumberFormat="1" applyFont="1" applyFill="1" applyBorder="1" applyAlignment="1" applyProtection="1">
      <alignment horizontal="left" wrapText="1"/>
    </xf>
    <xf numFmtId="0" fontId="3" fillId="25" borderId="2" xfId="0" applyFont="1" applyFill="1" applyBorder="1" applyAlignment="1" applyProtection="1">
      <alignment horizontal="center" vertical="center" wrapText="1"/>
    </xf>
    <xf numFmtId="178" fontId="3" fillId="25" borderId="2" xfId="0" applyNumberFormat="1" applyFont="1" applyFill="1" applyBorder="1" applyAlignment="1" applyProtection="1">
      <alignment horizontal="center" vertical="center" wrapText="1"/>
    </xf>
    <xf numFmtId="0" fontId="48" fillId="25" borderId="3" xfId="0" quotePrefix="1" applyFont="1" applyFill="1" applyBorder="1" applyAlignment="1" applyProtection="1">
      <alignment horizontal="center" vertical="center" wrapText="1"/>
      <protection locked="0"/>
    </xf>
    <xf numFmtId="0" fontId="6" fillId="25" borderId="4" xfId="0" applyFont="1" applyFill="1" applyBorder="1" applyAlignment="1" applyProtection="1">
      <alignment horizontal="center" vertical="center" wrapText="1"/>
      <protection locked="0"/>
    </xf>
    <xf numFmtId="0" fontId="48" fillId="25" borderId="4" xfId="0" quotePrefix="1" applyFont="1" applyFill="1" applyBorder="1" applyAlignment="1" applyProtection="1">
      <alignment horizontal="center" vertical="center" wrapText="1"/>
      <protection locked="0"/>
    </xf>
    <xf numFmtId="0" fontId="6" fillId="25" borderId="3" xfId="0" applyFont="1" applyFill="1" applyBorder="1" applyAlignment="1" applyProtection="1">
      <alignment horizontal="center" vertical="center" wrapText="1"/>
      <protection locked="0"/>
    </xf>
    <xf numFmtId="176" fontId="10" fillId="25" borderId="3" xfId="0" applyNumberFormat="1" applyFont="1" applyFill="1" applyBorder="1" applyAlignment="1" applyProtection="1">
      <alignment horizontal="center" vertical="center" wrapText="1"/>
      <protection locked="0"/>
    </xf>
    <xf numFmtId="176" fontId="10" fillId="25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25" borderId="2" xfId="0" applyNumberFormat="1" applyFont="1" applyFill="1" applyBorder="1" applyAlignment="1" applyProtection="1">
      <alignment horizontal="center" vertical="center" wrapText="1"/>
    </xf>
    <xf numFmtId="176" fontId="10" fillId="25" borderId="3" xfId="0" applyNumberFormat="1" applyFont="1" applyFill="1" applyBorder="1" applyAlignment="1" applyProtection="1">
      <alignment horizontal="center" vertical="center"/>
      <protection locked="0"/>
    </xf>
    <xf numFmtId="176" fontId="10" fillId="25" borderId="4" xfId="0" applyNumberFormat="1" applyFont="1" applyFill="1" applyBorder="1" applyAlignment="1" applyProtection="1">
      <alignment horizontal="center" vertical="center"/>
      <protection locked="0"/>
    </xf>
    <xf numFmtId="0" fontId="6" fillId="25" borderId="5" xfId="0" applyFont="1" applyFill="1" applyBorder="1" applyAlignment="1" applyProtection="1">
      <alignment horizontal="center" vertical="center" wrapText="1"/>
      <protection locked="0"/>
    </xf>
    <xf numFmtId="0" fontId="6" fillId="25" borderId="3" xfId="0" quotePrefix="1" applyFont="1" applyFill="1" applyBorder="1" applyAlignment="1" applyProtection="1">
      <alignment horizontal="center" vertical="center" wrapText="1"/>
      <protection locked="0"/>
    </xf>
    <xf numFmtId="176" fontId="10" fillId="25" borderId="5" xfId="0" applyNumberFormat="1" applyFont="1" applyFill="1" applyBorder="1" applyAlignment="1" applyProtection="1">
      <alignment horizontal="center" vertical="center" wrapText="1"/>
      <protection locked="0"/>
    </xf>
    <xf numFmtId="0" fontId="48" fillId="25" borderId="5" xfId="0" quotePrefix="1" applyFont="1" applyFill="1" applyBorder="1" applyAlignment="1" applyProtection="1">
      <alignment horizontal="center" vertical="center" wrapText="1"/>
      <protection locked="0"/>
    </xf>
    <xf numFmtId="176" fontId="10" fillId="25" borderId="3" xfId="0" applyNumberFormat="1" applyFont="1" applyFill="1" applyBorder="1" applyAlignment="1">
      <alignment horizontal="center" vertical="center" wrapText="1"/>
    </xf>
    <xf numFmtId="176" fontId="10" fillId="25" borderId="4" xfId="0" applyNumberFormat="1" applyFont="1" applyFill="1" applyBorder="1" applyAlignment="1">
      <alignment horizontal="center" vertical="center" wrapText="1"/>
    </xf>
    <xf numFmtId="176" fontId="10" fillId="25" borderId="5" xfId="0" applyNumberFormat="1" applyFont="1" applyFill="1" applyBorder="1" applyAlignment="1">
      <alignment horizontal="center" vertical="center" wrapText="1"/>
    </xf>
    <xf numFmtId="0" fontId="6" fillId="25" borderId="3" xfId="0" quotePrefix="1" applyFont="1" applyFill="1" applyBorder="1" applyAlignment="1">
      <alignment horizontal="center" vertical="center" wrapText="1"/>
    </xf>
    <xf numFmtId="0" fontId="6" fillId="25" borderId="4" xfId="0" applyFont="1" applyFill="1" applyBorder="1" applyAlignment="1">
      <alignment horizontal="center" vertical="center" wrapText="1"/>
    </xf>
    <xf numFmtId="0" fontId="6" fillId="25" borderId="5" xfId="0" applyFont="1" applyFill="1" applyBorder="1" applyAlignment="1">
      <alignment horizontal="center" vertical="center" wrapText="1"/>
    </xf>
    <xf numFmtId="0" fontId="6" fillId="25" borderId="3" xfId="0" applyFont="1" applyFill="1" applyBorder="1" applyAlignment="1">
      <alignment horizontal="center" vertical="center" wrapText="1"/>
    </xf>
    <xf numFmtId="0" fontId="6" fillId="25" borderId="5" xfId="0" quotePrefix="1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0" applyNumberFormat="1" applyFont="1" applyFill="1" applyBorder="1" applyAlignment="1" applyProtection="1">
      <alignment horizontal="left" wrapText="1"/>
    </xf>
    <xf numFmtId="0" fontId="3" fillId="0" borderId="2" xfId="0" applyFont="1" applyFill="1" applyBorder="1" applyAlignment="1" applyProtection="1">
      <alignment horizontal="center" vertical="center" wrapText="1"/>
    </xf>
    <xf numFmtId="178" fontId="3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178" fontId="4" fillId="0" borderId="1" xfId="0" applyNumberFormat="1" applyFont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center" vertical="center" wrapText="1"/>
    </xf>
    <xf numFmtId="178" fontId="3" fillId="0" borderId="2" xfId="0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  <protection locked="0"/>
    </xf>
    <xf numFmtId="176" fontId="6" fillId="25" borderId="15" xfId="0" applyNumberFormat="1" applyFont="1" applyFill="1" applyBorder="1" applyAlignment="1" applyProtection="1">
      <alignment horizontal="center" vertical="center"/>
      <protection locked="0"/>
    </xf>
  </cellXfs>
  <cellStyles count="1129">
    <cellStyle name="_ET_STYLE_NoName_00_" xfId="42"/>
    <cellStyle name="0,0_x000d_&#10;NA_x000d_&#10;" xfId="21"/>
    <cellStyle name="0,0_x000d_&#10;NA_x000d_&#10; 10" xfId="49"/>
    <cellStyle name="0,0_x000d_&#10;NA_x000d_&#10; 11" xfId="28"/>
    <cellStyle name="0,0_x000d_&#10;NA_x000d_&#10; 12" xfId="53"/>
    <cellStyle name="0,0_x000d_&#10;NA_x000d_&#10; 13" xfId="56"/>
    <cellStyle name="0,0_x000d_&#10;NA_x000d_&#10; 2" xfId="60"/>
    <cellStyle name="0,0_x000d_&#10;NA_x000d_&#10; 2 10" xfId="61"/>
    <cellStyle name="0,0_x000d_&#10;NA_x000d_&#10; 2 11" xfId="44"/>
    <cellStyle name="0,0_x000d_&#10;NA_x000d_&#10; 2 12" xfId="62"/>
    <cellStyle name="0,0_x000d_&#10;NA_x000d_&#10; 2 13" xfId="63"/>
    <cellStyle name="0,0_x000d_&#10;NA_x000d_&#10; 2 2" xfId="43"/>
    <cellStyle name="0,0_x000d_&#10;NA_x000d_&#10; 2 3" xfId="57"/>
    <cellStyle name="0,0_x000d_&#10;NA_x000d_&#10; 2 4" xfId="59"/>
    <cellStyle name="0,0_x000d_&#10;NA_x000d_&#10; 2 5" xfId="5"/>
    <cellStyle name="0,0_x000d_&#10;NA_x000d_&#10; 2 6" xfId="68"/>
    <cellStyle name="0,0_x000d_&#10;NA_x000d_&#10; 2 7" xfId="33"/>
    <cellStyle name="0,0_x000d_&#10;NA_x000d_&#10; 2 8" xfId="73"/>
    <cellStyle name="0,0_x000d_&#10;NA_x000d_&#10; 2 9" xfId="78"/>
    <cellStyle name="0,0_x000d_&#10;NA_x000d_&#10; 3" xfId="79"/>
    <cellStyle name="0,0_x000d_&#10;NA_x000d_&#10; 4" xfId="80"/>
    <cellStyle name="0,0_x000d_&#10;NA_x000d_&#10; 5" xfId="81"/>
    <cellStyle name="0,0_x000d_&#10;NA_x000d_&#10; 6" xfId="82"/>
    <cellStyle name="0,0_x000d_&#10;NA_x000d_&#10; 7" xfId="83"/>
    <cellStyle name="0,0_x000d_&#10;NA_x000d_&#10; 8" xfId="84"/>
    <cellStyle name="0,0_x000d_&#10;NA_x000d_&#10; 9" xfId="85"/>
    <cellStyle name="0,0_x000d_&#10;NA_x000d_&#10;_2012-2013-2轻化系工作量2013.7.2" xfId="87"/>
    <cellStyle name="20% - 强调文字颜色 1 10" xfId="89"/>
    <cellStyle name="20% - 强调文字颜色 1 11" xfId="7"/>
    <cellStyle name="20% - 强调文字颜色 1 12" xfId="93"/>
    <cellStyle name="20% - 强调文字颜色 1 13" xfId="95"/>
    <cellStyle name="20% - 强调文字颜色 1 2" xfId="97"/>
    <cellStyle name="20% - 强调文字颜色 1 2 10" xfId="98"/>
    <cellStyle name="20% - 强调文字颜色 1 2 11" xfId="101"/>
    <cellStyle name="20% - 强调文字颜色 1 2 12" xfId="104"/>
    <cellStyle name="20% - 强调文字颜色 1 2 13" xfId="108"/>
    <cellStyle name="20% - 强调文字颜色 1 2 2" xfId="111"/>
    <cellStyle name="20% - 强调文字颜色 1 2 3" xfId="113"/>
    <cellStyle name="20% - 强调文字颜色 1 2 4" xfId="117"/>
    <cellStyle name="20% - 强调文字颜色 1 2 5" xfId="122"/>
    <cellStyle name="20% - 强调文字颜色 1 2 6" xfId="127"/>
    <cellStyle name="20% - 强调文字颜色 1 2 7" xfId="132"/>
    <cellStyle name="20% - 强调文字颜色 1 2 8" xfId="137"/>
    <cellStyle name="20% - 强调文字颜色 1 2 9" xfId="140"/>
    <cellStyle name="20% - 强调文字颜色 1 3" xfId="142"/>
    <cellStyle name="20% - 强调文字颜色 1 4" xfId="143"/>
    <cellStyle name="20% - 强调文字颜色 1 5" xfId="145"/>
    <cellStyle name="20% - 强调文字颜色 1 6" xfId="147"/>
    <cellStyle name="20% - 强调文字颜色 1 7" xfId="149"/>
    <cellStyle name="20% - 强调文字颜色 1 8" xfId="151"/>
    <cellStyle name="20% - 强调文字颜色 1 9" xfId="152"/>
    <cellStyle name="20% - 强调文字颜色 2 10" xfId="154"/>
    <cellStyle name="20% - 强调文字颜色 2 11" xfId="160"/>
    <cellStyle name="20% - 强调文字颜色 2 12" xfId="168"/>
    <cellStyle name="20% - 强调文字颜色 2 13" xfId="173"/>
    <cellStyle name="20% - 强调文字颜色 2 2" xfId="175"/>
    <cellStyle name="20% - 强调文字颜色 2 2 10" xfId="178"/>
    <cellStyle name="20% - 强调文字颜色 2 2 11" xfId="181"/>
    <cellStyle name="20% - 强调文字颜色 2 2 12" xfId="184"/>
    <cellStyle name="20% - 强调文字颜色 2 2 13" xfId="188"/>
    <cellStyle name="20% - 强调文字颜色 2 2 2" xfId="189"/>
    <cellStyle name="20% - 强调文字颜色 2 2 3" xfId="191"/>
    <cellStyle name="20% - 强调文字颜色 2 2 4" xfId="193"/>
    <cellStyle name="20% - 强调文字颜色 2 2 5" xfId="195"/>
    <cellStyle name="20% - 强调文字颜色 2 2 6" xfId="196"/>
    <cellStyle name="20% - 强调文字颜色 2 2 7" xfId="197"/>
    <cellStyle name="20% - 强调文字颜色 2 2 8" xfId="198"/>
    <cellStyle name="20% - 强调文字颜色 2 2 9" xfId="199"/>
    <cellStyle name="20% - 强调文字颜色 2 3" xfId="201"/>
    <cellStyle name="20% - 强调文字颜色 2 4" xfId="203"/>
    <cellStyle name="20% - 强调文字颜色 2 5" xfId="205"/>
    <cellStyle name="20% - 强调文字颜色 2 6" xfId="207"/>
    <cellStyle name="20% - 强调文字颜色 2 7" xfId="209"/>
    <cellStyle name="20% - 强调文字颜色 2 8" xfId="211"/>
    <cellStyle name="20% - 强调文字颜色 2 9" xfId="212"/>
    <cellStyle name="20% - 强调文字颜色 3 10" xfId="123"/>
    <cellStyle name="20% - 强调文字颜色 3 11" xfId="128"/>
    <cellStyle name="20% - 强调文字颜色 3 12" xfId="133"/>
    <cellStyle name="20% - 强调文字颜色 3 13" xfId="138"/>
    <cellStyle name="20% - 强调文字颜色 3 2" xfId="214"/>
    <cellStyle name="20% - 强调文字颜色 3 2 10" xfId="216"/>
    <cellStyle name="20% - 强调文字颜色 3 2 11" xfId="217"/>
    <cellStyle name="20% - 强调文字颜色 3 2 12" xfId="218"/>
    <cellStyle name="20% - 强调文字颜色 3 2 13" xfId="220"/>
    <cellStyle name="20% - 强调文字颜色 3 2 2" xfId="221"/>
    <cellStyle name="20% - 强调文字颜色 3 2 3" xfId="223"/>
    <cellStyle name="20% - 强调文字颜色 3 2 4" xfId="225"/>
    <cellStyle name="20% - 强调文字颜色 3 2 5" xfId="227"/>
    <cellStyle name="20% - 强调文字颜色 3 2 6" xfId="228"/>
    <cellStyle name="20% - 强调文字颜色 3 2 7" xfId="174"/>
    <cellStyle name="20% - 强调文字颜色 3 2 8" xfId="200"/>
    <cellStyle name="20% - 强调文字颜色 3 2 9" xfId="202"/>
    <cellStyle name="20% - 强调文字颜色 3 3" xfId="34"/>
    <cellStyle name="20% - 强调文字颜色 3 4" xfId="230"/>
    <cellStyle name="20% - 强调文字颜色 3 5" xfId="100"/>
    <cellStyle name="20% - 强调文字颜色 3 6" xfId="103"/>
    <cellStyle name="20% - 强调文字颜色 3 7" xfId="106"/>
    <cellStyle name="20% - 强调文字颜色 3 8" xfId="110"/>
    <cellStyle name="20% - 强调文字颜色 3 9" xfId="232"/>
    <cellStyle name="20% - 强调文字颜色 4 10" xfId="235"/>
    <cellStyle name="20% - 强调文字颜色 4 11" xfId="238"/>
    <cellStyle name="20% - 强调文字颜色 4 12" xfId="241"/>
    <cellStyle name="20% - 强调文字颜色 4 13" xfId="243"/>
    <cellStyle name="20% - 强调文字颜色 4 2" xfId="245"/>
    <cellStyle name="20% - 强调文字颜色 4 2 10" xfId="246"/>
    <cellStyle name="20% - 强调文字颜色 4 2 11" xfId="247"/>
    <cellStyle name="20% - 强调文字颜色 4 2 12" xfId="248"/>
    <cellStyle name="20% - 强调文字颜色 4 2 13" xfId="249"/>
    <cellStyle name="20% - 强调文字颜色 4 2 2" xfId="251"/>
    <cellStyle name="20% - 强调文字颜色 4 2 3" xfId="254"/>
    <cellStyle name="20% - 强调文字颜色 4 2 4" xfId="257"/>
    <cellStyle name="20% - 强调文字颜色 4 2 5" xfId="261"/>
    <cellStyle name="20% - 强调文字颜色 4 2 6" xfId="263"/>
    <cellStyle name="20% - 强调文字颜色 4 2 7" xfId="264"/>
    <cellStyle name="20% - 强调文字颜色 4 2 8" xfId="265"/>
    <cellStyle name="20% - 强调文字颜色 4 2 9" xfId="266"/>
    <cellStyle name="20% - 强调文字颜色 4 3" xfId="268"/>
    <cellStyle name="20% - 强调文字颜色 4 4" xfId="271"/>
    <cellStyle name="20% - 强调文字颜色 4 5" xfId="11"/>
    <cellStyle name="20% - 强调文字颜色 4 6" xfId="273"/>
    <cellStyle name="20% - 强调文字颜色 4 7" xfId="275"/>
    <cellStyle name="20% - 强调文字颜色 4 8" xfId="278"/>
    <cellStyle name="20% - 强调文字颜色 4 9" xfId="281"/>
    <cellStyle name="20% - 强调文字颜色 5 10" xfId="282"/>
    <cellStyle name="20% - 强调文字颜色 5 11" xfId="287"/>
    <cellStyle name="20% - 强调文字颜色 5 12" xfId="292"/>
    <cellStyle name="20% - 强调文字颜色 5 13" xfId="213"/>
    <cellStyle name="20% - 强调文字颜色 5 2" xfId="294"/>
    <cellStyle name="20% - 强调文字颜色 5 2 10" xfId="295"/>
    <cellStyle name="20% - 强调文字颜色 5 2 11" xfId="296"/>
    <cellStyle name="20% - 强调文字颜色 5 2 12" xfId="297"/>
    <cellStyle name="20% - 强调文字颜色 5 2 13" xfId="298"/>
    <cellStyle name="20% - 强调文字颜色 5 2 2" xfId="300"/>
    <cellStyle name="20% - 强调文字颜色 5 2 3" xfId="303"/>
    <cellStyle name="20% - 强调文字颜色 5 2 4" xfId="306"/>
    <cellStyle name="20% - 强调文字颜色 5 2 5" xfId="310"/>
    <cellStyle name="20% - 强调文字颜色 5 2 6" xfId="313"/>
    <cellStyle name="20% - 强调文字颜色 5 2 7" xfId="315"/>
    <cellStyle name="20% - 强调文字颜色 5 2 8" xfId="317"/>
    <cellStyle name="20% - 强调文字颜色 5 2 9" xfId="318"/>
    <cellStyle name="20% - 强调文字颜色 5 3" xfId="319"/>
    <cellStyle name="20% - 强调文字颜色 5 4" xfId="321"/>
    <cellStyle name="20% - 强调文字颜色 5 5" xfId="323"/>
    <cellStyle name="20% - 强调文字颜色 5 6" xfId="325"/>
    <cellStyle name="20% - 强调文字颜色 5 7" xfId="327"/>
    <cellStyle name="20% - 强调文字颜色 5 8" xfId="177"/>
    <cellStyle name="20% - 强调文字颜色 5 9" xfId="180"/>
    <cellStyle name="20% - 强调文字颜色 6 10" xfId="329"/>
    <cellStyle name="20% - 强调文字颜色 6 11" xfId="331"/>
    <cellStyle name="20% - 强调文字颜色 6 12" xfId="333"/>
    <cellStyle name="20% - 强调文字颜色 6 13" xfId="335"/>
    <cellStyle name="20% - 强调文字颜色 6 2" xfId="337"/>
    <cellStyle name="20% - 强调文字颜色 6 2 10" xfId="338"/>
    <cellStyle name="20% - 强调文字颜色 6 2 11" xfId="340"/>
    <cellStyle name="20% - 强调文字颜色 6 2 12" xfId="1"/>
    <cellStyle name="20% - 强调文字颜色 6 2 13" xfId="342"/>
    <cellStyle name="20% - 强调文字颜色 6 2 2" xfId="344"/>
    <cellStyle name="20% - 强调文字颜色 6 2 3" xfId="346"/>
    <cellStyle name="20% - 强调文字颜色 6 2 4" xfId="348"/>
    <cellStyle name="20% - 强调文字颜色 6 2 5" xfId="350"/>
    <cellStyle name="20% - 强调文字颜色 6 2 6" xfId="352"/>
    <cellStyle name="20% - 强调文字颜色 6 2 7" xfId="355"/>
    <cellStyle name="20% - 强调文字颜色 6 2 8" xfId="357"/>
    <cellStyle name="20% - 强调文字颜色 6 2 9" xfId="359"/>
    <cellStyle name="20% - 强调文字颜色 6 3" xfId="361"/>
    <cellStyle name="20% - 强调文字颜色 6 4" xfId="364"/>
    <cellStyle name="20% - 强调文字颜色 6 5" xfId="368"/>
    <cellStyle name="20% - 强调文字颜色 6 6" xfId="373"/>
    <cellStyle name="20% - 强调文字颜色 6 7" xfId="378"/>
    <cellStyle name="20% - 强调文字颜色 6 8" xfId="382"/>
    <cellStyle name="20% - 强调文字颜色 6 9" xfId="386"/>
    <cellStyle name="20% - 着色 1" xfId="37"/>
    <cellStyle name="20% - 着色 2" xfId="39"/>
    <cellStyle name="20% - 着色 3" xfId="41"/>
    <cellStyle name="20% - 着色 4" xfId="390"/>
    <cellStyle name="20% - 着色 5" xfId="286"/>
    <cellStyle name="20% - 着色 6" xfId="291"/>
    <cellStyle name="40% - 强调文字颜色 1 10" xfId="391"/>
    <cellStyle name="40% - 强调文字颜色 1 11" xfId="393"/>
    <cellStyle name="40% - 强调文字颜色 1 12" xfId="395"/>
    <cellStyle name="40% - 强调文字颜色 1 13" xfId="3"/>
    <cellStyle name="40% - 强调文字颜色 1 2" xfId="397"/>
    <cellStyle name="40% - 强调文字颜色 1 2 10" xfId="398"/>
    <cellStyle name="40% - 强调文字颜色 1 2 11" xfId="399"/>
    <cellStyle name="40% - 强调文字颜色 1 2 12" xfId="400"/>
    <cellStyle name="40% - 强调文字颜色 1 2 13" xfId="6"/>
    <cellStyle name="40% - 强调文字颜色 1 2 2" xfId="401"/>
    <cellStyle name="40% - 强调文字颜色 1 2 3" xfId="404"/>
    <cellStyle name="40% - 强调文字颜色 1 2 4" xfId="407"/>
    <cellStyle name="40% - 强调文字颜色 1 2 5" xfId="410"/>
    <cellStyle name="40% - 强调文字颜色 1 2 6" xfId="411"/>
    <cellStyle name="40% - 强调文字颜色 1 2 7" xfId="412"/>
    <cellStyle name="40% - 强调文字颜色 1 2 8" xfId="35"/>
    <cellStyle name="40% - 强调文字颜色 1 2 9" xfId="24"/>
    <cellStyle name="40% - 强调文字颜色 1 3" xfId="413"/>
    <cellStyle name="40% - 强调文字颜色 1 4" xfId="414"/>
    <cellStyle name="40% - 强调文字颜色 1 5" xfId="415"/>
    <cellStyle name="40% - 强调文字颜色 1 6" xfId="416"/>
    <cellStyle name="40% - 强调文字颜色 1 7" xfId="417"/>
    <cellStyle name="40% - 强调文字颜色 1 8" xfId="418"/>
    <cellStyle name="40% - 强调文字颜色 1 9" xfId="419"/>
    <cellStyle name="40% - 强调文字颜色 2 10" xfId="421"/>
    <cellStyle name="40% - 强调文字颜色 2 11" xfId="90"/>
    <cellStyle name="40% - 强调文字颜色 2 12" xfId="8"/>
    <cellStyle name="40% - 强调文字颜色 2 13" xfId="94"/>
    <cellStyle name="40% - 强调文字颜色 2 2" xfId="116"/>
    <cellStyle name="40% - 强调文字颜色 2 2 10" xfId="204"/>
    <cellStyle name="40% - 强调文字颜色 2 2 11" xfId="206"/>
    <cellStyle name="40% - 强调文字颜色 2 2 12" xfId="208"/>
    <cellStyle name="40% - 强调文字颜色 2 2 13" xfId="210"/>
    <cellStyle name="40% - 强调文字颜色 2 2 2" xfId="424"/>
    <cellStyle name="40% - 强调文字颜色 2 2 3" xfId="426"/>
    <cellStyle name="40% - 强调文字颜色 2 2 4" xfId="428"/>
    <cellStyle name="40% - 强调文字颜色 2 2 5" xfId="430"/>
    <cellStyle name="40% - 强调文字颜色 2 2 6" xfId="431"/>
    <cellStyle name="40% - 强调文字颜色 2 2 7" xfId="112"/>
    <cellStyle name="40% - 强调文字颜色 2 2 8" xfId="114"/>
    <cellStyle name="40% - 强调文字颜色 2 2 9" xfId="118"/>
    <cellStyle name="40% - 强调文字颜色 2 3" xfId="121"/>
    <cellStyle name="40% - 强调文字颜色 2 4" xfId="126"/>
    <cellStyle name="40% - 强调文字颜色 2 5" xfId="131"/>
    <cellStyle name="40% - 强调文字颜色 2 6" xfId="135"/>
    <cellStyle name="40% - 强调文字颜色 2 7" xfId="136"/>
    <cellStyle name="40% - 强调文字颜色 2 8" xfId="139"/>
    <cellStyle name="40% - 强调文字颜色 2 9" xfId="432"/>
    <cellStyle name="40% - 强调文字颜色 3 10" xfId="15"/>
    <cellStyle name="40% - 强调文字颜色 3 11" xfId="155"/>
    <cellStyle name="40% - 强调文字颜色 3 12" xfId="161"/>
    <cellStyle name="40% - 强调文字颜色 3 13" xfId="169"/>
    <cellStyle name="40% - 强调文字颜色 3 2" xfId="433"/>
    <cellStyle name="40% - 强调文字颜色 3 2 10" xfId="277"/>
    <cellStyle name="40% - 强调文字颜色 3 2 11" xfId="280"/>
    <cellStyle name="40% - 强调文字颜色 3 2 12" xfId="435"/>
    <cellStyle name="40% - 强调文字颜色 3 2 13" xfId="437"/>
    <cellStyle name="40% - 强调文字颜色 3 2 2" xfId="438"/>
    <cellStyle name="40% - 强调文字颜色 3 2 3" xfId="441"/>
    <cellStyle name="40% - 强调文字颜色 3 2 4" xfId="443"/>
    <cellStyle name="40% - 强调文字颜色 3 2 5" xfId="445"/>
    <cellStyle name="40% - 强调文字颜色 3 2 6" xfId="446"/>
    <cellStyle name="40% - 强调文字颜色 3 2 7" xfId="190"/>
    <cellStyle name="40% - 强调文字颜色 3 2 8" xfId="192"/>
    <cellStyle name="40% - 强调文字颜色 3 2 9" xfId="194"/>
    <cellStyle name="40% - 强调文字颜色 3 3" xfId="447"/>
    <cellStyle name="40% - 强调文字颜色 3 4" xfId="448"/>
    <cellStyle name="40% - 强调文字颜色 3 5" xfId="449"/>
    <cellStyle name="40% - 强调文字颜色 3 6" xfId="450"/>
    <cellStyle name="40% - 强调文字颜色 3 7" xfId="451"/>
    <cellStyle name="40% - 强调文字颜色 3 8" xfId="22"/>
    <cellStyle name="40% - 强调文字颜色 3 9" xfId="12"/>
    <cellStyle name="40% - 强调文字颜色 4 10" xfId="119"/>
    <cellStyle name="40% - 强调文字颜色 4 11" xfId="124"/>
    <cellStyle name="40% - 强调文字颜色 4 12" xfId="129"/>
    <cellStyle name="40% - 强调文字颜色 4 13" xfId="134"/>
    <cellStyle name="40% - 强调文字颜色 4 2" xfId="23"/>
    <cellStyle name="40% - 强调文字颜色 4 2 10" xfId="256"/>
    <cellStyle name="40% - 强调文字颜色 4 2 11" xfId="259"/>
    <cellStyle name="40% - 强调文字颜色 4 2 12" xfId="260"/>
    <cellStyle name="40% - 强调文字颜色 4 2 13" xfId="262"/>
    <cellStyle name="40% - 强调文字颜色 4 2 2" xfId="452"/>
    <cellStyle name="40% - 强调文字颜色 4 2 3" xfId="454"/>
    <cellStyle name="40% - 强调文字颜色 4 2 4" xfId="456"/>
    <cellStyle name="40% - 强调文字颜色 4 2 5" xfId="458"/>
    <cellStyle name="40% - 强调文字颜色 4 2 6" xfId="459"/>
    <cellStyle name="40% - 强调文字颜色 4 2 7" xfId="222"/>
    <cellStyle name="40% - 强调文字颜色 4 2 8" xfId="224"/>
    <cellStyle name="40% - 强调文字颜色 4 2 9" xfId="226"/>
    <cellStyle name="40% - 强调文字颜色 4 3" xfId="460"/>
    <cellStyle name="40% - 强调文字颜色 4 4" xfId="343"/>
    <cellStyle name="40% - 强调文字颜色 4 5" xfId="345"/>
    <cellStyle name="40% - 强调文字颜色 4 6" xfId="347"/>
    <cellStyle name="40% - 强调文字颜色 4 7" xfId="349"/>
    <cellStyle name="40% - 强调文字颜色 4 8" xfId="351"/>
    <cellStyle name="40% - 强调文字颜色 4 9" xfId="353"/>
    <cellStyle name="40% - 强调文字颜色 5 10" xfId="461"/>
    <cellStyle name="40% - 强调文字颜色 5 11" xfId="236"/>
    <cellStyle name="40% - 强调文字颜色 5 12" xfId="239"/>
    <cellStyle name="40% - 强调文字颜色 5 13" xfId="242"/>
    <cellStyle name="40% - 强调文字颜色 5 2" xfId="464"/>
    <cellStyle name="40% - 强调文字颜色 5 2 10" xfId="171"/>
    <cellStyle name="40% - 强调文字颜色 5 2 11" xfId="403"/>
    <cellStyle name="40% - 强调文字颜色 5 2 12" xfId="406"/>
    <cellStyle name="40% - 强调文字颜色 5 2 13" xfId="409"/>
    <cellStyle name="40% - 强调文字颜色 5 2 2" xfId="365"/>
    <cellStyle name="40% - 强调文字颜色 5 2 3" xfId="370"/>
    <cellStyle name="40% - 强调文字颜色 5 2 4" xfId="375"/>
    <cellStyle name="40% - 强调文字颜色 5 2 5" xfId="381"/>
    <cellStyle name="40% - 强调文字颜色 5 2 6" xfId="385"/>
    <cellStyle name="40% - 强调文字颜色 5 2 7" xfId="252"/>
    <cellStyle name="40% - 强调文字颜色 5 2 8" xfId="255"/>
    <cellStyle name="40% - 强调文字颜色 5 2 9" xfId="258"/>
    <cellStyle name="40% - 强调文字颜色 5 3" xfId="466"/>
    <cellStyle name="40% - 强调文字颜色 5 4" xfId="468"/>
    <cellStyle name="40% - 强调文字颜色 5 5" xfId="470"/>
    <cellStyle name="40% - 强调文字颜色 5 6" xfId="47"/>
    <cellStyle name="40% - 强调文字颜色 5 7" xfId="27"/>
    <cellStyle name="40% - 强调文字颜色 5 8" xfId="52"/>
    <cellStyle name="40% - 强调文字颜色 5 9" xfId="55"/>
    <cellStyle name="40% - 强调文字颜色 6 10" xfId="387"/>
    <cellStyle name="40% - 强调文字颜色 6 11" xfId="283"/>
    <cellStyle name="40% - 强调文字颜色 6 12" xfId="288"/>
    <cellStyle name="40% - 强调文字颜色 6 13" xfId="293"/>
    <cellStyle name="40% - 强调文字颜色 6 2" xfId="58"/>
    <cellStyle name="40% - 强调文字颜色 6 2 10" xfId="471"/>
    <cellStyle name="40% - 强调文字颜色 6 2 11" xfId="473"/>
    <cellStyle name="40% - 强调文字颜色 6 2 12" xfId="475"/>
    <cellStyle name="40% - 强调文字颜色 6 2 13" xfId="477"/>
    <cellStyle name="40% - 强调文字颜色 6 2 2" xfId="472"/>
    <cellStyle name="40% - 强调文字颜色 6 2 3" xfId="474"/>
    <cellStyle name="40% - 强调文字颜色 6 2 4" xfId="476"/>
    <cellStyle name="40% - 强调文字颜色 6 2 5" xfId="478"/>
    <cellStyle name="40% - 强调文字颜色 6 2 6" xfId="480"/>
    <cellStyle name="40% - 强调文字颜色 6 2 7" xfId="301"/>
    <cellStyle name="40% - 强调文字颜色 6 2 8" xfId="304"/>
    <cellStyle name="40% - 强调文字颜色 6 2 9" xfId="307"/>
    <cellStyle name="40% - 强调文字颜色 6 3" xfId="4"/>
    <cellStyle name="40% - 强调文字颜色 6 4" xfId="64"/>
    <cellStyle name="40% - 强调文字颜色 6 5" xfId="29"/>
    <cellStyle name="40% - 强调文字颜色 6 6" xfId="69"/>
    <cellStyle name="40% - 强调文字颜色 6 7" xfId="74"/>
    <cellStyle name="40% - 强调文字颜色 6 8" xfId="481"/>
    <cellStyle name="40% - 强调文字颜色 6 9" xfId="439"/>
    <cellStyle name="40% - 着色 1" xfId="479"/>
    <cellStyle name="40% - 着色 2" xfId="299"/>
    <cellStyle name="40% - 着色 3" xfId="302"/>
    <cellStyle name="40% - 着色 4" xfId="305"/>
    <cellStyle name="40% - 着色 5" xfId="308"/>
    <cellStyle name="40% - 着色 6" xfId="311"/>
    <cellStyle name="60% - 强调文字颜色 1 10" xfId="339"/>
    <cellStyle name="60% - 强调文字颜色 1 11" xfId="2"/>
    <cellStyle name="60% - 强调文字颜色 1 12" xfId="341"/>
    <cellStyle name="60% - 强调文字颜色 1 13" xfId="483"/>
    <cellStyle name="60% - 强调文字颜色 1 2" xfId="229"/>
    <cellStyle name="60% - 强调文字颜色 1 2 10" xfId="67"/>
    <cellStyle name="60% - 强调文字颜色 1 2 11" xfId="32"/>
    <cellStyle name="60% - 强调文字颜色 1 2 12" xfId="72"/>
    <cellStyle name="60% - 强调文字颜色 1 2 13" xfId="77"/>
    <cellStyle name="60% - 强调文字颜色 1 2 2" xfId="484"/>
    <cellStyle name="60% - 强调文字颜色 1 2 3" xfId="485"/>
    <cellStyle name="60% - 强调文字颜色 1 2 4" xfId="486"/>
    <cellStyle name="60% - 强调文字颜色 1 2 5" xfId="487"/>
    <cellStyle name="60% - 强调文字颜色 1 2 6" xfId="488"/>
    <cellStyle name="60% - 强调文字颜色 1 2 7" xfId="244"/>
    <cellStyle name="60% - 强调文字颜色 1 2 8" xfId="267"/>
    <cellStyle name="60% - 强调文字颜色 1 2 9" xfId="270"/>
    <cellStyle name="60% - 强调文字颜色 1 3" xfId="99"/>
    <cellStyle name="60% - 强调文字颜色 1 4" xfId="102"/>
    <cellStyle name="60% - 强调文字颜色 1 5" xfId="105"/>
    <cellStyle name="60% - 强调文字颜色 1 6" xfId="109"/>
    <cellStyle name="60% - 强调文字颜色 1 7" xfId="234"/>
    <cellStyle name="60% - 强调文字颜色 1 8" xfId="423"/>
    <cellStyle name="60% - 强调文字颜色 1 9" xfId="92"/>
    <cellStyle name="60% - 强调文字颜色 2 10" xfId="489"/>
    <cellStyle name="60% - 强调文字颜色 2 11" xfId="392"/>
    <cellStyle name="60% - 强调文字颜色 2 12" xfId="394"/>
    <cellStyle name="60% - 强调文字颜色 2 13" xfId="396"/>
    <cellStyle name="60% - 强调文字颜色 2 2" xfId="269"/>
    <cellStyle name="60% - 强调文字颜色 2 2 10" xfId="490"/>
    <cellStyle name="60% - 强调文字颜色 2 2 11" xfId="491"/>
    <cellStyle name="60% - 强调文字颜色 2 2 12" xfId="492"/>
    <cellStyle name="60% - 强调文字颜色 2 2 13" xfId="493"/>
    <cellStyle name="60% - 强调文字颜色 2 2 2" xfId="17"/>
    <cellStyle name="60% - 强调文字颜色 2 2 3" xfId="158"/>
    <cellStyle name="60% - 强调文字颜色 2 2 4" xfId="164"/>
    <cellStyle name="60% - 强调文字颜色 2 2 5" xfId="166"/>
    <cellStyle name="60% - 强调文字颜色 2 2 6" xfId="170"/>
    <cellStyle name="60% - 强调文字颜色 2 2 7" xfId="402"/>
    <cellStyle name="60% - 强调文字颜色 2 2 8" xfId="405"/>
    <cellStyle name="60% - 强调文字颜色 2 2 9" xfId="408"/>
    <cellStyle name="60% - 强调文字颜色 2 3" xfId="10"/>
    <cellStyle name="60% - 强调文字颜色 2 4" xfId="272"/>
    <cellStyle name="60% - 强调文字颜色 2 5" xfId="274"/>
    <cellStyle name="60% - 强调文字颜色 2 6" xfId="276"/>
    <cellStyle name="60% - 强调文字颜色 2 7" xfId="279"/>
    <cellStyle name="60% - 强调文字颜色 2 8" xfId="434"/>
    <cellStyle name="60% - 强调文字颜色 2 9" xfId="436"/>
    <cellStyle name="60% - 强调文字颜色 3 10" xfId="233"/>
    <cellStyle name="60% - 强调文字颜色 3 11" xfId="422"/>
    <cellStyle name="60% - 强调文字颜色 3 12" xfId="91"/>
    <cellStyle name="60% - 强调文字颜色 3 13" xfId="9"/>
    <cellStyle name="60% - 强调文字颜色 3 2" xfId="320"/>
    <cellStyle name="60% - 强调文字颜色 3 2 10" xfId="144"/>
    <cellStyle name="60% - 强调文字颜色 3 2 11" xfId="146"/>
    <cellStyle name="60% - 强调文字颜色 3 2 12" xfId="148"/>
    <cellStyle name="60% - 强调文字颜色 3 2 13" xfId="150"/>
    <cellStyle name="60% - 强调文字颜色 3 2 2" xfId="494"/>
    <cellStyle name="60% - 强调文字颜色 3 2 3" xfId="495"/>
    <cellStyle name="60% - 强调文字颜色 3 2 4" xfId="496"/>
    <cellStyle name="60% - 强调文字颜色 3 2 5" xfId="497"/>
    <cellStyle name="60% - 强调文字颜色 3 2 6" xfId="498"/>
    <cellStyle name="60% - 强调文字颜色 3 2 7" xfId="425"/>
    <cellStyle name="60% - 强调文字颜色 3 2 8" xfId="427"/>
    <cellStyle name="60% - 强调文字颜色 3 2 9" xfId="429"/>
    <cellStyle name="60% - 强调文字颜色 3 3" xfId="322"/>
    <cellStyle name="60% - 强调文字颜色 3 4" xfId="324"/>
    <cellStyle name="60% - 强调文字颜色 3 5" xfId="326"/>
    <cellStyle name="60% - 强调文字颜色 3 6" xfId="176"/>
    <cellStyle name="60% - 强调文字颜色 3 7" xfId="179"/>
    <cellStyle name="60% - 强调文字颜色 3 8" xfId="182"/>
    <cellStyle name="60% - 强调文字颜色 3 9" xfId="186"/>
    <cellStyle name="60% - 强调文字颜色 4 10" xfId="500"/>
    <cellStyle name="60% - 强调文字颜色 4 11" xfId="13"/>
    <cellStyle name="60% - 强调文字颜色 4 12" xfId="156"/>
    <cellStyle name="60% - 强调文字颜色 4 13" xfId="162"/>
    <cellStyle name="60% - 强调文字颜色 4 2" xfId="363"/>
    <cellStyle name="60% - 强调文字颜色 4 2 10" xfId="107"/>
    <cellStyle name="60% - 强调文字颜色 4 2 11" xfId="231"/>
    <cellStyle name="60% - 强调文字颜色 4 2 12" xfId="420"/>
    <cellStyle name="60% - 强调文字颜色 4 2 13" xfId="88"/>
    <cellStyle name="60% - 强调文字颜色 4 2 2" xfId="65"/>
    <cellStyle name="60% - 强调文字颜色 4 2 3" xfId="30"/>
    <cellStyle name="60% - 强调文字颜色 4 2 4" xfId="70"/>
    <cellStyle name="60% - 强调文字颜色 4 2 5" xfId="75"/>
    <cellStyle name="60% - 强调文字颜色 4 2 6" xfId="482"/>
    <cellStyle name="60% - 强调文字颜色 4 2 7" xfId="440"/>
    <cellStyle name="60% - 强调文字颜色 4 2 8" xfId="442"/>
    <cellStyle name="60% - 强调文字颜色 4 2 9" xfId="444"/>
    <cellStyle name="60% - 强调文字颜色 4 3" xfId="367"/>
    <cellStyle name="60% - 强调文字颜色 4 4" xfId="372"/>
    <cellStyle name="60% - 强调文字颜色 4 5" xfId="377"/>
    <cellStyle name="60% - 强调文字颜色 4 6" xfId="379"/>
    <cellStyle name="60% - 强调文字颜色 4 7" xfId="383"/>
    <cellStyle name="60% - 强调文字颜色 4 8" xfId="250"/>
    <cellStyle name="60% - 强调文字颜色 4 9" xfId="253"/>
    <cellStyle name="60% - 强调文字颜色 5 10" xfId="115"/>
    <cellStyle name="60% - 强调文字颜色 5 11" xfId="120"/>
    <cellStyle name="60% - 强调文字颜色 5 12" xfId="125"/>
    <cellStyle name="60% - 强调文字颜色 5 13" xfId="130"/>
    <cellStyle name="60% - 强调文字颜色 5 2" xfId="501"/>
    <cellStyle name="60% - 强调文字颜色 5 2 10" xfId="185"/>
    <cellStyle name="60% - 强调文字颜色 5 2 11" xfId="502"/>
    <cellStyle name="60% - 强调文字颜色 5 2 12" xfId="503"/>
    <cellStyle name="60% - 强调文字颜色 5 2 13" xfId="504"/>
    <cellStyle name="60% - 强调文字颜色 5 2 2" xfId="505"/>
    <cellStyle name="60% - 强调文字颜色 5 2 3" xfId="506"/>
    <cellStyle name="60% - 强调文字颜色 5 2 4" xfId="507"/>
    <cellStyle name="60% - 强调文字颜色 5 2 5" xfId="508"/>
    <cellStyle name="60% - 强调文字颜色 5 2 6" xfId="509"/>
    <cellStyle name="60% - 强调文字颜色 5 2 7" xfId="453"/>
    <cellStyle name="60% - 强调文字颜色 5 2 8" xfId="455"/>
    <cellStyle name="60% - 强调文字颜色 5 2 9" xfId="457"/>
    <cellStyle name="60% - 强调文字颜色 5 3" xfId="510"/>
    <cellStyle name="60% - 强调文字颜色 5 4" xfId="511"/>
    <cellStyle name="60% - 强调文字颜色 5 5" xfId="512"/>
    <cellStyle name="60% - 强调文字颜色 5 6" xfId="513"/>
    <cellStyle name="60% - 强调文字颜色 5 7" xfId="514"/>
    <cellStyle name="60% - 强调文字颜色 5 8" xfId="515"/>
    <cellStyle name="60% - 强调文字颜色 5 9" xfId="215"/>
    <cellStyle name="60% - 强调文字颜色 6 10" xfId="516"/>
    <cellStyle name="60% - 强调文字颜色 6 11" xfId="462"/>
    <cellStyle name="60% - 强调文字颜色 6 12" xfId="237"/>
    <cellStyle name="60% - 强调文字颜色 6 13" xfId="240"/>
    <cellStyle name="60% - 强调文字颜色 6 2" xfId="517"/>
    <cellStyle name="60% - 强调文字颜色 6 2 10" xfId="219"/>
    <cellStyle name="60% - 强调文字颜色 6 2 11" xfId="518"/>
    <cellStyle name="60% - 强调文字颜色 6 2 12" xfId="519"/>
    <cellStyle name="60% - 强调文字颜色 6 2 13" xfId="520"/>
    <cellStyle name="60% - 强调文字颜色 6 2 2" xfId="521"/>
    <cellStyle name="60% - 强调文字颜色 6 2 3" xfId="522"/>
    <cellStyle name="60% - 强调文字颜色 6 2 4" xfId="336"/>
    <cellStyle name="60% - 强调文字颜色 6 2 5" xfId="360"/>
    <cellStyle name="60% - 强调文字颜色 6 2 6" xfId="362"/>
    <cellStyle name="60% - 强调文字颜色 6 2 7" xfId="366"/>
    <cellStyle name="60% - 强调文字颜色 6 2 8" xfId="371"/>
    <cellStyle name="60% - 强调文字颜色 6 2 9" xfId="376"/>
    <cellStyle name="60% - 强调文字颜色 6 3" xfId="523"/>
    <cellStyle name="60% - 强调文字颜色 6 4" xfId="524"/>
    <cellStyle name="60% - 强调文字颜色 6 5" xfId="525"/>
    <cellStyle name="60% - 强调文字颜色 6 6" xfId="526"/>
    <cellStyle name="60% - 强调文字颜色 6 7" xfId="527"/>
    <cellStyle name="60% - 强调文字颜色 6 8" xfId="528"/>
    <cellStyle name="60% - 强调文字颜色 6 9" xfId="529"/>
    <cellStyle name="60% - 着色 1" xfId="530"/>
    <cellStyle name="60% - 着色 2" xfId="531"/>
    <cellStyle name="60% - 着色 3" xfId="532"/>
    <cellStyle name="60% - 着色 4" xfId="533"/>
    <cellStyle name="60% - 着色 5" xfId="534"/>
    <cellStyle name="60% - 着色 6" xfId="535"/>
    <cellStyle name="标题 1 10" xfId="537"/>
    <cellStyle name="标题 1 11" xfId="86"/>
    <cellStyle name="标题 1 12" xfId="538"/>
    <cellStyle name="标题 1 13" xfId="539"/>
    <cellStyle name="标题 1 2" xfId="540"/>
    <cellStyle name="标题 1 2 10" xfId="541"/>
    <cellStyle name="标题 1 2 11" xfId="542"/>
    <cellStyle name="标题 1 2 12" xfId="543"/>
    <cellStyle name="标题 1 2 13" xfId="544"/>
    <cellStyle name="标题 1 2 2" xfId="545"/>
    <cellStyle name="标题 1 2 3" xfId="546"/>
    <cellStyle name="标题 1 2 4" xfId="547"/>
    <cellStyle name="标题 1 2 5" xfId="548"/>
    <cellStyle name="标题 1 2 6" xfId="549"/>
    <cellStyle name="标题 1 2 7" xfId="550"/>
    <cellStyle name="标题 1 2 8" xfId="551"/>
    <cellStyle name="标题 1 2 9" xfId="552"/>
    <cellStyle name="标题 1 2_轻化系2014年度工作量统计2015.1.22(第3次报教务处）" xfId="553"/>
    <cellStyle name="标题 1 3" xfId="554"/>
    <cellStyle name="标题 1 4" xfId="555"/>
    <cellStyle name="标题 1 5" xfId="557"/>
    <cellStyle name="标题 1 6" xfId="559"/>
    <cellStyle name="标题 1 7" xfId="561"/>
    <cellStyle name="标题 1 8" xfId="563"/>
    <cellStyle name="标题 1 9" xfId="564"/>
    <cellStyle name="标题 10" xfId="565"/>
    <cellStyle name="标题 11" xfId="566"/>
    <cellStyle name="标题 12" xfId="567"/>
    <cellStyle name="标题 13" xfId="568"/>
    <cellStyle name="标题 14" xfId="569"/>
    <cellStyle name="标题 15" xfId="570"/>
    <cellStyle name="标题 16" xfId="571"/>
    <cellStyle name="标题 2 10" xfId="572"/>
    <cellStyle name="标题 2 11" xfId="573"/>
    <cellStyle name="标题 2 12" xfId="574"/>
    <cellStyle name="标题 2 13" xfId="575"/>
    <cellStyle name="标题 2 2" xfId="576"/>
    <cellStyle name="标题 2 2 10" xfId="577"/>
    <cellStyle name="标题 2 2 11" xfId="578"/>
    <cellStyle name="标题 2 2 12" xfId="579"/>
    <cellStyle name="标题 2 2 13" xfId="580"/>
    <cellStyle name="标题 2 2 2" xfId="581"/>
    <cellStyle name="标题 2 2 3" xfId="582"/>
    <cellStyle name="标题 2 2 4" xfId="583"/>
    <cellStyle name="标题 2 2 5" xfId="584"/>
    <cellStyle name="标题 2 2 6" xfId="585"/>
    <cellStyle name="标题 2 2 7" xfId="586"/>
    <cellStyle name="标题 2 2 8" xfId="587"/>
    <cellStyle name="标题 2 2 9" xfId="588"/>
    <cellStyle name="标题 2 2_轻化系2014年度工作量统计2015.1.22(第3次报教务处）" xfId="589"/>
    <cellStyle name="标题 2 3" xfId="590"/>
    <cellStyle name="标题 2 4" xfId="591"/>
    <cellStyle name="标题 2 5" xfId="592"/>
    <cellStyle name="标题 2 6" xfId="593"/>
    <cellStyle name="标题 2 7" xfId="594"/>
    <cellStyle name="标题 2 8" xfId="595"/>
    <cellStyle name="标题 2 9" xfId="596"/>
    <cellStyle name="标题 3 10" xfId="597"/>
    <cellStyle name="标题 3 11" xfId="598"/>
    <cellStyle name="标题 3 12" xfId="599"/>
    <cellStyle name="标题 3 13" xfId="600"/>
    <cellStyle name="标题 3 2" xfId="601"/>
    <cellStyle name="标题 3 2 10" xfId="602"/>
    <cellStyle name="标题 3 2 11" xfId="603"/>
    <cellStyle name="标题 3 2 12" xfId="604"/>
    <cellStyle name="标题 3 2 13" xfId="605"/>
    <cellStyle name="标题 3 2 2" xfId="607"/>
    <cellStyle name="标题 3 2 3" xfId="609"/>
    <cellStyle name="标题 3 2 4" xfId="611"/>
    <cellStyle name="标题 3 2 5" xfId="613"/>
    <cellStyle name="标题 3 2 6" xfId="615"/>
    <cellStyle name="标题 3 2 7" xfId="616"/>
    <cellStyle name="标题 3 2 8" xfId="617"/>
    <cellStyle name="标题 3 2 9" xfId="619"/>
    <cellStyle name="标题 3 2_轻化系2014年度工作量统计2015.1.22(第3次报教务处）" xfId="620"/>
    <cellStyle name="标题 3 3" xfId="621"/>
    <cellStyle name="标题 3 4" xfId="622"/>
    <cellStyle name="标题 3 5" xfId="623"/>
    <cellStyle name="标题 3 6" xfId="624"/>
    <cellStyle name="标题 3 7" xfId="625"/>
    <cellStyle name="标题 3 8" xfId="626"/>
    <cellStyle name="标题 3 9" xfId="627"/>
    <cellStyle name="标题 4 10" xfId="629"/>
    <cellStyle name="标题 4 11" xfId="631"/>
    <cellStyle name="标题 4 12" xfId="633"/>
    <cellStyle name="标题 4 13" xfId="635"/>
    <cellStyle name="标题 4 2" xfId="618"/>
    <cellStyle name="标题 4 2 10" xfId="636"/>
    <cellStyle name="标题 4 2 11" xfId="637"/>
    <cellStyle name="标题 4 2 12" xfId="638"/>
    <cellStyle name="标题 4 2 13" xfId="639"/>
    <cellStyle name="标题 4 2 2" xfId="640"/>
    <cellStyle name="标题 4 2 3" xfId="641"/>
    <cellStyle name="标题 4 2 4" xfId="642"/>
    <cellStyle name="标题 4 2 5" xfId="643"/>
    <cellStyle name="标题 4 2 6" xfId="644"/>
    <cellStyle name="标题 4 2 7" xfId="645"/>
    <cellStyle name="标题 4 2 8" xfId="646"/>
    <cellStyle name="标题 4 2 9" xfId="647"/>
    <cellStyle name="标题 4 3" xfId="648"/>
    <cellStyle name="标题 4 4" xfId="649"/>
    <cellStyle name="标题 4 5" xfId="650"/>
    <cellStyle name="标题 4 6" xfId="651"/>
    <cellStyle name="标题 4 7" xfId="652"/>
    <cellStyle name="标题 4 8" xfId="653"/>
    <cellStyle name="标题 4 9" xfId="654"/>
    <cellStyle name="标题 5" xfId="655"/>
    <cellStyle name="标题 5 10" xfId="309"/>
    <cellStyle name="标题 5 11" xfId="312"/>
    <cellStyle name="标题 5 12" xfId="314"/>
    <cellStyle name="标题 5 13" xfId="316"/>
    <cellStyle name="标题 5 2" xfId="656"/>
    <cellStyle name="标题 5 3" xfId="657"/>
    <cellStyle name="标题 5 4" xfId="658"/>
    <cellStyle name="标题 5 5" xfId="659"/>
    <cellStyle name="标题 5 6" xfId="660"/>
    <cellStyle name="标题 5 7" xfId="661"/>
    <cellStyle name="标题 5 8" xfId="662"/>
    <cellStyle name="标题 5 9" xfId="663"/>
    <cellStyle name="标题 6" xfId="664"/>
    <cellStyle name="标题 7" xfId="665"/>
    <cellStyle name="标题 8" xfId="666"/>
    <cellStyle name="标题 9" xfId="667"/>
    <cellStyle name="差 10" xfId="668"/>
    <cellStyle name="差 11" xfId="669"/>
    <cellStyle name="差 12" xfId="670"/>
    <cellStyle name="差 13" xfId="671"/>
    <cellStyle name="差 2" xfId="673"/>
    <cellStyle name="差 2 10" xfId="674"/>
    <cellStyle name="差 2 11" xfId="675"/>
    <cellStyle name="差 2 12" xfId="676"/>
    <cellStyle name="差 2 13" xfId="677"/>
    <cellStyle name="差 2 2" xfId="678"/>
    <cellStyle name="差 2 3" xfId="679"/>
    <cellStyle name="差 2 4" xfId="680"/>
    <cellStyle name="差 2 5" xfId="681"/>
    <cellStyle name="差 2 6" xfId="682"/>
    <cellStyle name="差 2 7" xfId="683"/>
    <cellStyle name="差 2 8" xfId="684"/>
    <cellStyle name="差 2 9" xfId="685"/>
    <cellStyle name="差 3" xfId="687"/>
    <cellStyle name="差 4" xfId="689"/>
    <cellStyle name="差 5" xfId="691"/>
    <cellStyle name="差 6" xfId="693"/>
    <cellStyle name="差 7" xfId="20"/>
    <cellStyle name="差 8" xfId="694"/>
    <cellStyle name="差 9" xfId="695"/>
    <cellStyle name="差_2012-2013-2轻化系工作量2013.7.2" xfId="696"/>
    <cellStyle name="差_2012-2013-2轻化系工作量2013.7.2 2" xfId="697"/>
    <cellStyle name="差_2012-2013-2轻化系工作量2013.7.2 3" xfId="698"/>
    <cellStyle name="差_2012-2013-2轻化系工作量2013.7.2 4" xfId="699"/>
    <cellStyle name="差_2012-2013-2轻化系工作量2013.7.2 5" xfId="700"/>
    <cellStyle name="差_2012年轻化系教学工作量2013.1.25" xfId="701"/>
    <cellStyle name="差_2012年轻化系教学工作量2013.1.25 2" xfId="702"/>
    <cellStyle name="差_2012年轻化系教学工作量2013.1.25 3" xfId="703"/>
    <cellStyle name="差_2012年轻化系教学工作量2013.1.25 4" xfId="704"/>
    <cellStyle name="差_2012年轻化系教学工作量2013.1.25 5" xfId="705"/>
    <cellStyle name="常规" xfId="0" builtinId="0"/>
    <cellStyle name="常规 10" xfId="706"/>
    <cellStyle name="常规 10 2" xfId="707"/>
    <cellStyle name="常规 10_2012-2013-2轻化系工作量2013.7.2" xfId="708"/>
    <cellStyle name="常规 11" xfId="709"/>
    <cellStyle name="常规 11 2" xfId="710"/>
    <cellStyle name="常规 12" xfId="711"/>
    <cellStyle name="常规 13" xfId="712"/>
    <cellStyle name="常规 14" xfId="713"/>
    <cellStyle name="常规 14 2" xfId="714"/>
    <cellStyle name="常规 14_2012-2013-2轻化系工作量2013.7.2" xfId="715"/>
    <cellStyle name="常规 15" xfId="717"/>
    <cellStyle name="常规 16" xfId="719"/>
    <cellStyle name="常规 17" xfId="721"/>
    <cellStyle name="常规 18" xfId="723"/>
    <cellStyle name="常规 19" xfId="725"/>
    <cellStyle name="常规 2" xfId="727"/>
    <cellStyle name="常规 2 10" xfId="729"/>
    <cellStyle name="常规 2 11" xfId="731"/>
    <cellStyle name="常规 2 12" xfId="733"/>
    <cellStyle name="常规 2 13" xfId="735"/>
    <cellStyle name="常规 2 2" xfId="183"/>
    <cellStyle name="常规 2 3" xfId="187"/>
    <cellStyle name="常规 2 4" xfId="736"/>
    <cellStyle name="常规 2 5" xfId="737"/>
    <cellStyle name="常规 2 6" xfId="738"/>
    <cellStyle name="常规 2 7" xfId="739"/>
    <cellStyle name="常规 2 8" xfId="741"/>
    <cellStyle name="常规 2 9" xfId="743"/>
    <cellStyle name="常规 20" xfId="716"/>
    <cellStyle name="常规 21" xfId="718"/>
    <cellStyle name="常规 22" xfId="720"/>
    <cellStyle name="常规 23" xfId="722"/>
    <cellStyle name="常规 24" xfId="724"/>
    <cellStyle name="常规 25" xfId="745"/>
    <cellStyle name="常规 26" xfId="747"/>
    <cellStyle name="常规 27" xfId="749"/>
    <cellStyle name="常规 28" xfId="751"/>
    <cellStyle name="常规 29" xfId="752"/>
    <cellStyle name="常规 3" xfId="755"/>
    <cellStyle name="常规 3 2" xfId="756"/>
    <cellStyle name="常规 3_2012-2013-2轻化系工作量2013.7.2" xfId="757"/>
    <cellStyle name="常规 30" xfId="744"/>
    <cellStyle name="常规 31" xfId="746"/>
    <cellStyle name="常规 32" xfId="748"/>
    <cellStyle name="常规 33" xfId="750"/>
    <cellStyle name="常规 4" xfId="760"/>
    <cellStyle name="常规 4 2" xfId="761"/>
    <cellStyle name="常规 4_2012-2013-2轻化系工作量2013.7.2" xfId="762"/>
    <cellStyle name="常规 5" xfId="765"/>
    <cellStyle name="常规 5 2" xfId="766"/>
    <cellStyle name="常规 5_2012-2013-2轻化系工作量2013.7.2" xfId="767"/>
    <cellStyle name="常规 6" xfId="769"/>
    <cellStyle name="常规 7" xfId="770"/>
    <cellStyle name="常规 8" xfId="771"/>
    <cellStyle name="常规 9" xfId="772"/>
    <cellStyle name="常规_Sheet1 11" xfId="1128"/>
    <cellStyle name="常规_Sheet1_Sheet2" xfId="1126"/>
    <cellStyle name="常规_Sheet1_Sheet2_任课" xfId="1127"/>
    <cellStyle name="常规_副本课务20110115" xfId="19"/>
    <cellStyle name="常规_副本课务20110115 10" xfId="536"/>
    <cellStyle name="常规_课务分工" xfId="1124"/>
    <cellStyle name="常规_任课 10" xfId="1125"/>
    <cellStyle name="超链接 2" xfId="773"/>
    <cellStyle name="好 10" xfId="726"/>
    <cellStyle name="好 11" xfId="754"/>
    <cellStyle name="好 12" xfId="759"/>
    <cellStyle name="好 13" xfId="764"/>
    <cellStyle name="好 2" xfId="774"/>
    <cellStyle name="好 2 10" xfId="775"/>
    <cellStyle name="好 2 11" xfId="776"/>
    <cellStyle name="好 2 12" xfId="777"/>
    <cellStyle name="好 2 13" xfId="778"/>
    <cellStyle name="好 2 2" xfId="779"/>
    <cellStyle name="好 2 3" xfId="463"/>
    <cellStyle name="好 2 4" xfId="465"/>
    <cellStyle name="好 2 5" xfId="467"/>
    <cellStyle name="好 2 6" xfId="469"/>
    <cellStyle name="好 2 7" xfId="46"/>
    <cellStyle name="好 2 8" xfId="26"/>
    <cellStyle name="好 2 9" xfId="51"/>
    <cellStyle name="好 3" xfId="780"/>
    <cellStyle name="好 4" xfId="781"/>
    <cellStyle name="好 5" xfId="606"/>
    <cellStyle name="好 6" xfId="608"/>
    <cellStyle name="好 7" xfId="610"/>
    <cellStyle name="好 8" xfId="612"/>
    <cellStyle name="好 9" xfId="614"/>
    <cellStyle name="好_2012-2013-2轻化系工作量2013.7.2" xfId="782"/>
    <cellStyle name="好_2012-2013-2轻化系工作量2013.7.2 2" xfId="783"/>
    <cellStyle name="好_2012-2013-2轻化系工作量2013.7.2 3" xfId="784"/>
    <cellStyle name="好_2012-2013-2轻化系工作量2013.7.2 4" xfId="785"/>
    <cellStyle name="好_2012-2013-2轻化系工作量2013.7.2 5" xfId="786"/>
    <cellStyle name="好_2012年轻化系教学工作量2013.1.25" xfId="787"/>
    <cellStyle name="好_2012年轻化系教学工作量2013.1.25 2" xfId="788"/>
    <cellStyle name="好_2012年轻化系教学工作量2013.1.25 3" xfId="789"/>
    <cellStyle name="好_2012年轻化系教学工作量2013.1.25 4" xfId="790"/>
    <cellStyle name="好_2012年轻化系教学工作量2013.1.25 5" xfId="791"/>
    <cellStyle name="汇总 10" xfId="793"/>
    <cellStyle name="汇总 11" xfId="795"/>
    <cellStyle name="汇总 12" xfId="797"/>
    <cellStyle name="汇总 13" xfId="798"/>
    <cellStyle name="汇总 2" xfId="799"/>
    <cellStyle name="汇总 2 10" xfId="369"/>
    <cellStyle name="汇总 2 11" xfId="374"/>
    <cellStyle name="汇总 2 12" xfId="380"/>
    <cellStyle name="汇总 2 13" xfId="384"/>
    <cellStyle name="汇总 2 2" xfId="801"/>
    <cellStyle name="汇总 2 3" xfId="803"/>
    <cellStyle name="汇总 2 4" xfId="805"/>
    <cellStyle name="汇总 2 5" xfId="806"/>
    <cellStyle name="汇总 2 6" xfId="807"/>
    <cellStyle name="汇总 2 7" xfId="808"/>
    <cellStyle name="汇总 2 8" xfId="809"/>
    <cellStyle name="汇总 2 9" xfId="810"/>
    <cellStyle name="汇总 2_轻化系2014年度工作量统计2015.1.22(第3次报教务处）" xfId="811"/>
    <cellStyle name="汇总 3" xfId="812"/>
    <cellStyle name="汇总 4" xfId="813"/>
    <cellStyle name="汇总 5" xfId="814"/>
    <cellStyle name="汇总 6" xfId="815"/>
    <cellStyle name="汇总 7" xfId="816"/>
    <cellStyle name="汇总 8" xfId="817"/>
    <cellStyle name="汇总 9" xfId="818"/>
    <cellStyle name="计算 10" xfId="819"/>
    <cellStyle name="计算 11" xfId="820"/>
    <cellStyle name="计算 12" xfId="821"/>
    <cellStyle name="计算 13" xfId="822"/>
    <cellStyle name="计算 2" xfId="823"/>
    <cellStyle name="计算 2 10" xfId="16"/>
    <cellStyle name="计算 2 11" xfId="157"/>
    <cellStyle name="计算 2 12" xfId="163"/>
    <cellStyle name="计算 2 13" xfId="165"/>
    <cellStyle name="计算 2 2" xfId="824"/>
    <cellStyle name="计算 2 3" xfId="825"/>
    <cellStyle name="计算 2 4" xfId="826"/>
    <cellStyle name="计算 2 5" xfId="827"/>
    <cellStyle name="计算 2 6" xfId="828"/>
    <cellStyle name="计算 2 7" xfId="829"/>
    <cellStyle name="计算 2 8" xfId="830"/>
    <cellStyle name="计算 2 9" xfId="831"/>
    <cellStyle name="计算 2_轻化系2014年度工作量统计2015.1.22(第3次报教务处）" xfId="832"/>
    <cellStyle name="计算 3" xfId="36"/>
    <cellStyle name="计算 4" xfId="38"/>
    <cellStyle name="计算 5" xfId="40"/>
    <cellStyle name="计算 6" xfId="389"/>
    <cellStyle name="计算 7" xfId="285"/>
    <cellStyle name="计算 8" xfId="290"/>
    <cellStyle name="计算 9" xfId="834"/>
    <cellStyle name="检查单元格 10" xfId="835"/>
    <cellStyle name="检查单元格 11" xfId="836"/>
    <cellStyle name="检查单元格 12" xfId="837"/>
    <cellStyle name="检查单元格 13" xfId="838"/>
    <cellStyle name="检查单元格 2" xfId="839"/>
    <cellStyle name="检查单元格 2 10" xfId="840"/>
    <cellStyle name="检查单元格 2 11" xfId="841"/>
    <cellStyle name="检查单元格 2 12" xfId="842"/>
    <cellStyle name="检查单元格 2 13" xfId="843"/>
    <cellStyle name="检查单元格 2 2" xfId="844"/>
    <cellStyle name="检查单元格 2 3" xfId="845"/>
    <cellStyle name="检查单元格 2 4" xfId="846"/>
    <cellStyle name="检查单元格 2 5" xfId="328"/>
    <cellStyle name="检查单元格 2 6" xfId="330"/>
    <cellStyle name="检查单元格 2 7" xfId="332"/>
    <cellStyle name="检查单元格 2 8" xfId="334"/>
    <cellStyle name="检查单元格 2 9" xfId="847"/>
    <cellStyle name="检查单元格 2_轻化系2014年度工作量统计2015.1.22(第3次报教务处）" xfId="848"/>
    <cellStyle name="检查单元格 3" xfId="849"/>
    <cellStyle name="检查单元格 4" xfId="850"/>
    <cellStyle name="检查单元格 5" xfId="851"/>
    <cellStyle name="检查单元格 6" xfId="852"/>
    <cellStyle name="检查单元格 7" xfId="853"/>
    <cellStyle name="检查单元格 8" xfId="854"/>
    <cellStyle name="检查单元格 9" xfId="855"/>
    <cellStyle name="解释性文本 10" xfId="856"/>
    <cellStyle name="解释性文本 11" xfId="857"/>
    <cellStyle name="解释性文本 12" xfId="858"/>
    <cellStyle name="解释性文本 13" xfId="859"/>
    <cellStyle name="解释性文本 2" xfId="860"/>
    <cellStyle name="解释性文本 2 10" xfId="861"/>
    <cellStyle name="解释性文本 2 11" xfId="862"/>
    <cellStyle name="解释性文本 2 12" xfId="863"/>
    <cellStyle name="解释性文本 2 13" xfId="864"/>
    <cellStyle name="解释性文本 2 2" xfId="865"/>
    <cellStyle name="解释性文本 2 3" xfId="866"/>
    <cellStyle name="解释性文本 2 4" xfId="867"/>
    <cellStyle name="解释性文本 2 5" xfId="868"/>
    <cellStyle name="解释性文本 2 6" xfId="869"/>
    <cellStyle name="解释性文本 2 7" xfId="870"/>
    <cellStyle name="解释性文本 2 8" xfId="871"/>
    <cellStyle name="解释性文本 2 9" xfId="872"/>
    <cellStyle name="解释性文本 3" xfId="873"/>
    <cellStyle name="解释性文本 4" xfId="874"/>
    <cellStyle name="解释性文本 5" xfId="672"/>
    <cellStyle name="解释性文本 6" xfId="686"/>
    <cellStyle name="解释性文本 7" xfId="688"/>
    <cellStyle name="解释性文本 8" xfId="690"/>
    <cellStyle name="解释性文本 9" xfId="692"/>
    <cellStyle name="警告文本 10" xfId="875"/>
    <cellStyle name="警告文本 11" xfId="876"/>
    <cellStyle name="警告文本 12" xfId="877"/>
    <cellStyle name="警告文本 13" xfId="878"/>
    <cellStyle name="警告文本 2" xfId="879"/>
    <cellStyle name="警告文本 2 10" xfId="880"/>
    <cellStyle name="警告文本 2 11" xfId="881"/>
    <cellStyle name="警告文本 2 12" xfId="882"/>
    <cellStyle name="警告文本 2 13" xfId="883"/>
    <cellStyle name="警告文本 2 2" xfId="884"/>
    <cellStyle name="警告文本 2 3" xfId="885"/>
    <cellStyle name="警告文本 2 4" xfId="886"/>
    <cellStyle name="警告文本 2 5" xfId="887"/>
    <cellStyle name="警告文本 2 6" xfId="888"/>
    <cellStyle name="警告文本 2 7" xfId="889"/>
    <cellStyle name="警告文本 2 8" xfId="890"/>
    <cellStyle name="警告文本 2 9" xfId="891"/>
    <cellStyle name="警告文本 3" xfId="892"/>
    <cellStyle name="警告文本 4" xfId="893"/>
    <cellStyle name="警告文本 5" xfId="894"/>
    <cellStyle name="警告文本 6" xfId="895"/>
    <cellStyle name="警告文本 7" xfId="896"/>
    <cellStyle name="警告文本 8" xfId="897"/>
    <cellStyle name="警告文本 9" xfId="898"/>
    <cellStyle name="链接单元格 10" xfId="899"/>
    <cellStyle name="链接单元格 11" xfId="900"/>
    <cellStyle name="链接单元格 12" xfId="901"/>
    <cellStyle name="链接单元格 13" xfId="902"/>
    <cellStyle name="链接单元格 2" xfId="903"/>
    <cellStyle name="链接单元格 2 10" xfId="904"/>
    <cellStyle name="链接单元格 2 11" xfId="905"/>
    <cellStyle name="链接单元格 2 12" xfId="906"/>
    <cellStyle name="链接单元格 2 13" xfId="907"/>
    <cellStyle name="链接单元格 2 2" xfId="908"/>
    <cellStyle name="链接单元格 2 3" xfId="909"/>
    <cellStyle name="链接单元格 2 4" xfId="910"/>
    <cellStyle name="链接单元格 2 5" xfId="911"/>
    <cellStyle name="链接单元格 2 6" xfId="912"/>
    <cellStyle name="链接单元格 2 7" xfId="913"/>
    <cellStyle name="链接单元格 2 8" xfId="914"/>
    <cellStyle name="链接单元格 2 9" xfId="915"/>
    <cellStyle name="链接单元格 2_轻化系2014年度工作量统计2015.1.22(第3次报教务处）" xfId="48"/>
    <cellStyle name="链接单元格 3" xfId="916"/>
    <cellStyle name="链接单元格 4" xfId="917"/>
    <cellStyle name="链接单元格 5" xfId="918"/>
    <cellStyle name="链接单元格 6" xfId="919"/>
    <cellStyle name="链接单元格 7" xfId="920"/>
    <cellStyle name="链接单元格 8" xfId="921"/>
    <cellStyle name="链接单元格 9" xfId="922"/>
    <cellStyle name="强调文字颜色 1 10" xfId="924"/>
    <cellStyle name="强调文字颜色 1 11" xfId="926"/>
    <cellStyle name="强调文字颜色 1 12" xfId="928"/>
    <cellStyle name="强调文字颜色 1 13" xfId="930"/>
    <cellStyle name="强调文字颜色 1 2" xfId="931"/>
    <cellStyle name="强调文字颜色 1 2 10" xfId="932"/>
    <cellStyle name="强调文字颜色 1 2 11" xfId="933"/>
    <cellStyle name="强调文字颜色 1 2 12" xfId="934"/>
    <cellStyle name="强调文字颜色 1 2 13" xfId="935"/>
    <cellStyle name="强调文字颜色 1 2 2" xfId="499"/>
    <cellStyle name="强调文字颜色 1 2 3" xfId="14"/>
    <cellStyle name="强调文字颜色 1 2 4" xfId="153"/>
    <cellStyle name="强调文字颜色 1 2 5" xfId="159"/>
    <cellStyle name="强调文字颜色 1 2 6" xfId="167"/>
    <cellStyle name="强调文字颜色 1 2 7" xfId="172"/>
    <cellStyle name="强调文字颜色 1 2 8" xfId="936"/>
    <cellStyle name="强调文字颜色 1 2 9" xfId="937"/>
    <cellStyle name="强调文字颜色 1 3" xfId="938"/>
    <cellStyle name="强调文字颜色 1 4" xfId="939"/>
    <cellStyle name="强调文字颜色 1 5" xfId="940"/>
    <cellStyle name="强调文字颜色 1 6" xfId="941"/>
    <cellStyle name="强调文字颜色 1 7" xfId="942"/>
    <cellStyle name="强调文字颜色 1 8" xfId="943"/>
    <cellStyle name="强调文字颜色 1 9" xfId="944"/>
    <cellStyle name="强调文字颜色 2 10" xfId="354"/>
    <cellStyle name="强调文字颜色 2 11" xfId="356"/>
    <cellStyle name="强调文字颜色 2 12" xfId="358"/>
    <cellStyle name="强调文字颜色 2 13" xfId="18"/>
    <cellStyle name="强调文字颜色 2 2" xfId="945"/>
    <cellStyle name="强调文字颜色 2 2 10" xfId="946"/>
    <cellStyle name="强调文字颜色 2 2 11" xfId="947"/>
    <cellStyle name="强调文字颜色 2 2 12" xfId="96"/>
    <cellStyle name="强调文字颜色 2 2 13" xfId="141"/>
    <cellStyle name="强调文字颜色 2 2 2" xfId="948"/>
    <cellStyle name="强调文字颜色 2 2 3" xfId="949"/>
    <cellStyle name="强调文字颜色 2 2 4" xfId="950"/>
    <cellStyle name="强调文字颜色 2 2 5" xfId="951"/>
    <cellStyle name="强调文字颜色 2 2 6" xfId="952"/>
    <cellStyle name="强调文字颜色 2 2 7" xfId="953"/>
    <cellStyle name="强调文字颜色 2 2 8" xfId="954"/>
    <cellStyle name="强调文字颜色 2 2 9" xfId="955"/>
    <cellStyle name="强调文字颜色 2 3" xfId="956"/>
    <cellStyle name="强调文字颜色 2 4" xfId="957"/>
    <cellStyle name="强调文字颜色 2 5" xfId="958"/>
    <cellStyle name="强调文字颜色 2 6" xfId="959"/>
    <cellStyle name="强调文字颜色 2 7" xfId="960"/>
    <cellStyle name="强调文字颜色 2 8" xfId="961"/>
    <cellStyle name="强调文字颜色 2 9" xfId="962"/>
    <cellStyle name="强调文字颜色 3 10" xfId="963"/>
    <cellStyle name="强调文字颜色 3 11" xfId="964"/>
    <cellStyle name="强调文字颜色 3 12" xfId="965"/>
    <cellStyle name="强调文字颜色 3 13" xfId="966"/>
    <cellStyle name="强调文字颜色 3 2" xfId="967"/>
    <cellStyle name="强调文字颜色 3 2 10" xfId="969"/>
    <cellStyle name="强调文字颜色 3 2 11" xfId="971"/>
    <cellStyle name="强调文字颜色 3 2 12" xfId="972"/>
    <cellStyle name="强调文字颜色 3 2 13" xfId="973"/>
    <cellStyle name="强调文字颜色 3 2 2" xfId="974"/>
    <cellStyle name="强调文字颜色 3 2 3" xfId="975"/>
    <cellStyle name="强调文字颜色 3 2 4" xfId="976"/>
    <cellStyle name="强调文字颜色 3 2 5" xfId="977"/>
    <cellStyle name="强调文字颜色 3 2 6" xfId="978"/>
    <cellStyle name="强调文字颜色 3 2 7" xfId="979"/>
    <cellStyle name="强调文字颜色 3 2 8" xfId="980"/>
    <cellStyle name="强调文字颜色 3 2 9" xfId="981"/>
    <cellStyle name="强调文字颜色 3 3" xfId="728"/>
    <cellStyle name="强调文字颜色 3 4" xfId="730"/>
    <cellStyle name="强调文字颜色 3 5" xfId="732"/>
    <cellStyle name="强调文字颜色 3 6" xfId="734"/>
    <cellStyle name="强调文字颜色 3 7" xfId="982"/>
    <cellStyle name="强调文字颜色 3 8" xfId="983"/>
    <cellStyle name="强调文字颜色 3 9" xfId="984"/>
    <cellStyle name="强调文字颜色 4 10" xfId="985"/>
    <cellStyle name="强调文字颜色 4 11" xfId="792"/>
    <cellStyle name="强调文字颜色 4 12" xfId="794"/>
    <cellStyle name="强调文字颜色 4 13" xfId="796"/>
    <cellStyle name="强调文字颜色 4 2" xfId="986"/>
    <cellStyle name="强调文字颜色 4 2 10" xfId="987"/>
    <cellStyle name="强调文字颜色 4 2 11" xfId="988"/>
    <cellStyle name="强调文字颜色 4 2 12" xfId="989"/>
    <cellStyle name="强调文字颜色 4 2 13" xfId="990"/>
    <cellStyle name="强调文字颜色 4 2 2" xfId="991"/>
    <cellStyle name="强调文字颜色 4 2 3" xfId="992"/>
    <cellStyle name="强调文字颜色 4 2 4" xfId="993"/>
    <cellStyle name="强调文字颜色 4 2 5" xfId="994"/>
    <cellStyle name="强调文字颜色 4 2 6" xfId="995"/>
    <cellStyle name="强调文字颜色 4 2 7" xfId="800"/>
    <cellStyle name="强调文字颜色 4 2 8" xfId="802"/>
    <cellStyle name="强调文字颜色 4 2 9" xfId="804"/>
    <cellStyle name="强调文字颜色 4 3" xfId="996"/>
    <cellStyle name="强调文字颜色 4 4" xfId="997"/>
    <cellStyle name="强调文字颜色 4 5" xfId="998"/>
    <cellStyle name="强调文字颜色 4 6" xfId="999"/>
    <cellStyle name="强调文字颜色 4 7" xfId="1000"/>
    <cellStyle name="强调文字颜色 4 8" xfId="1002"/>
    <cellStyle name="强调文字颜色 4 9" xfId="1004"/>
    <cellStyle name="强调文字颜色 5 10" xfId="1005"/>
    <cellStyle name="强调文字颜色 5 11" xfId="1006"/>
    <cellStyle name="强调文字颜色 5 12" xfId="1007"/>
    <cellStyle name="强调文字颜色 5 13" xfId="1008"/>
    <cellStyle name="强调文字颜色 5 2" xfId="1009"/>
    <cellStyle name="强调文字颜色 5 2 10" xfId="1010"/>
    <cellStyle name="强调文字颜色 5 2 11" xfId="1011"/>
    <cellStyle name="强调文字颜色 5 2 12" xfId="1012"/>
    <cellStyle name="强调文字颜色 5 2 13" xfId="1013"/>
    <cellStyle name="强调文字颜色 5 2 2" xfId="1014"/>
    <cellStyle name="强调文字颜色 5 2 3" xfId="1015"/>
    <cellStyle name="强调文字颜色 5 2 4" xfId="628"/>
    <cellStyle name="强调文字颜色 5 2 5" xfId="630"/>
    <cellStyle name="强调文字颜色 5 2 6" xfId="632"/>
    <cellStyle name="强调文字颜色 5 2 7" xfId="634"/>
    <cellStyle name="强调文字颜色 5 2 8" xfId="1016"/>
    <cellStyle name="强调文字颜色 5 2 9" xfId="1017"/>
    <cellStyle name="强调文字颜色 5 3" xfId="1018"/>
    <cellStyle name="强调文字颜色 5 4" xfId="1019"/>
    <cellStyle name="强调文字颜色 5 5" xfId="1020"/>
    <cellStyle name="强调文字颜色 5 6" xfId="1022"/>
    <cellStyle name="强调文字颜色 5 7" xfId="1023"/>
    <cellStyle name="强调文字颜色 5 8" xfId="1024"/>
    <cellStyle name="强调文字颜色 5 9" xfId="1025"/>
    <cellStyle name="强调文字颜色 6 10" xfId="1026"/>
    <cellStyle name="强调文字颜色 6 11" xfId="1027"/>
    <cellStyle name="强调文字颜色 6 12" xfId="1028"/>
    <cellStyle name="强调文字颜色 6 13" xfId="1029"/>
    <cellStyle name="强调文字颜色 6 2" xfId="1030"/>
    <cellStyle name="强调文字颜色 6 2 10" xfId="1031"/>
    <cellStyle name="强调文字颜色 6 2 11" xfId="1032"/>
    <cellStyle name="强调文字颜色 6 2 12" xfId="1033"/>
    <cellStyle name="强调文字颜色 6 2 13" xfId="1034"/>
    <cellStyle name="强调文字颜色 6 2 2" xfId="1035"/>
    <cellStyle name="强调文字颜色 6 2 3" xfId="1036"/>
    <cellStyle name="强调文字颜色 6 2 4" xfId="1037"/>
    <cellStyle name="强调文字颜色 6 2 5" xfId="1038"/>
    <cellStyle name="强调文字颜色 6 2 6" xfId="923"/>
    <cellStyle name="强调文字颜色 6 2 7" xfId="925"/>
    <cellStyle name="强调文字颜色 6 2 8" xfId="927"/>
    <cellStyle name="强调文字颜色 6 2 9" xfId="929"/>
    <cellStyle name="强调文字颜色 6 3" xfId="1039"/>
    <cellStyle name="强调文字颜色 6 4" xfId="1040"/>
    <cellStyle name="强调文字颜色 6 5" xfId="1041"/>
    <cellStyle name="强调文字颜色 6 6" xfId="1042"/>
    <cellStyle name="强调文字颜色 6 7" xfId="1043"/>
    <cellStyle name="强调文字颜色 6 8" xfId="1044"/>
    <cellStyle name="强调文字颜色 6 9" xfId="1045"/>
    <cellStyle name="适中 10" xfId="1046"/>
    <cellStyle name="适中 11" xfId="1047"/>
    <cellStyle name="适中 12" xfId="1048"/>
    <cellStyle name="适中 13" xfId="1049"/>
    <cellStyle name="适中 2" xfId="1050"/>
    <cellStyle name="适中 2 10" xfId="388"/>
    <cellStyle name="适中 2 11" xfId="284"/>
    <cellStyle name="适中 2 12" xfId="289"/>
    <cellStyle name="适中 2 13" xfId="833"/>
    <cellStyle name="适中 2 2" xfId="1051"/>
    <cellStyle name="适中 2 3" xfId="1052"/>
    <cellStyle name="适中 2 4" xfId="66"/>
    <cellStyle name="适中 2 5" xfId="31"/>
    <cellStyle name="适中 2 6" xfId="71"/>
    <cellStyle name="适中 2 7" xfId="76"/>
    <cellStyle name="适中 2 8" xfId="1053"/>
    <cellStyle name="适中 2 9" xfId="1054"/>
    <cellStyle name="适中 3" xfId="1055"/>
    <cellStyle name="适中 4" xfId="1056"/>
    <cellStyle name="适中 5" xfId="1057"/>
    <cellStyle name="适中 6" xfId="1058"/>
    <cellStyle name="适中 7" xfId="1059"/>
    <cellStyle name="适中 8" xfId="1060"/>
    <cellStyle name="适中 9" xfId="1061"/>
    <cellStyle name="输出 10" xfId="1062"/>
    <cellStyle name="输出 11" xfId="1063"/>
    <cellStyle name="输出 12" xfId="1064"/>
    <cellStyle name="输出 13" xfId="1065"/>
    <cellStyle name="输出 2" xfId="1066"/>
    <cellStyle name="输出 2 10" xfId="1067"/>
    <cellStyle name="输出 2 11" xfId="1068"/>
    <cellStyle name="输出 2 12" xfId="1069"/>
    <cellStyle name="输出 2 13" xfId="1070"/>
    <cellStyle name="输出 2 2" xfId="1071"/>
    <cellStyle name="输出 2 3" xfId="1072"/>
    <cellStyle name="输出 2 4" xfId="1073"/>
    <cellStyle name="输出 2 5" xfId="1074"/>
    <cellStyle name="输出 2 6" xfId="1075"/>
    <cellStyle name="输出 2 7" xfId="1076"/>
    <cellStyle name="输出 2 8" xfId="1077"/>
    <cellStyle name="输出 2 9" xfId="1078"/>
    <cellStyle name="输出 2_轻化系2014年度工作量统计2015.1.22(第3次报教务处）" xfId="1021"/>
    <cellStyle name="输出 3" xfId="1079"/>
    <cellStyle name="输出 4" xfId="1080"/>
    <cellStyle name="输出 5" xfId="1081"/>
    <cellStyle name="输出 6" xfId="1082"/>
    <cellStyle name="输出 7" xfId="1083"/>
    <cellStyle name="输出 8" xfId="1084"/>
    <cellStyle name="输出 9" xfId="1085"/>
    <cellStyle name="输入 10" xfId="1001"/>
    <cellStyle name="输入 11" xfId="1003"/>
    <cellStyle name="输入 12" xfId="1086"/>
    <cellStyle name="输入 13" xfId="1087"/>
    <cellStyle name="输入 2" xfId="740"/>
    <cellStyle name="输入 2 10" xfId="1088"/>
    <cellStyle name="输入 2 11" xfId="1089"/>
    <cellStyle name="输入 2 12" xfId="1090"/>
    <cellStyle name="输入 2 13" xfId="1091"/>
    <cellStyle name="输入 2 2" xfId="1092"/>
    <cellStyle name="输入 2 3" xfId="1093"/>
    <cellStyle name="输入 2 4" xfId="1094"/>
    <cellStyle name="输入 2 5" xfId="1095"/>
    <cellStyle name="输入 2 6" xfId="1096"/>
    <cellStyle name="输入 2 7" xfId="1097"/>
    <cellStyle name="输入 2 8" xfId="1098"/>
    <cellStyle name="输入 2 9" xfId="1099"/>
    <cellStyle name="输入 2_轻化系2014年度工作量统计2015.1.22(第3次报教务处）" xfId="1100"/>
    <cellStyle name="输入 3" xfId="742"/>
    <cellStyle name="输入 4" xfId="1101"/>
    <cellStyle name="输入 5" xfId="1102"/>
    <cellStyle name="输入 6" xfId="1103"/>
    <cellStyle name="输入 7" xfId="1104"/>
    <cellStyle name="输入 8" xfId="1105"/>
    <cellStyle name="输入 9" xfId="1106"/>
    <cellStyle name="着色 1" xfId="1120"/>
    <cellStyle name="着色 2" xfId="1121"/>
    <cellStyle name="着色 3" xfId="1122"/>
    <cellStyle name="着色 4" xfId="1123"/>
    <cellStyle name="着色 5" xfId="968"/>
    <cellStyle name="着色 6" xfId="970"/>
    <cellStyle name="注释 10" xfId="753"/>
    <cellStyle name="注释 11" xfId="758"/>
    <cellStyle name="注释 12" xfId="763"/>
    <cellStyle name="注释 13" xfId="768"/>
    <cellStyle name="注释 2" xfId="1107"/>
    <cellStyle name="注释 2 10" xfId="556"/>
    <cellStyle name="注释 2 11" xfId="558"/>
    <cellStyle name="注释 2 12" xfId="560"/>
    <cellStyle name="注释 2 13" xfId="562"/>
    <cellStyle name="注释 2 2" xfId="45"/>
    <cellStyle name="注释 2 3" xfId="25"/>
    <cellStyle name="注释 2 4" xfId="50"/>
    <cellStyle name="注释 2 5" xfId="54"/>
    <cellStyle name="注释 2 6" xfId="1108"/>
    <cellStyle name="注释 2 7" xfId="1109"/>
    <cellStyle name="注释 2 8" xfId="1110"/>
    <cellStyle name="注释 2 9" xfId="1111"/>
    <cellStyle name="注释 2_轻化系2014年度工作量统计2015.1.22(第3次报教务处）" xfId="1112"/>
    <cellStyle name="注释 3" xfId="1113"/>
    <cellStyle name="注释 4" xfId="1114"/>
    <cellStyle name="注释 5" xfId="1115"/>
    <cellStyle name="注释 6" xfId="1116"/>
    <cellStyle name="注释 7" xfId="1117"/>
    <cellStyle name="注释 8" xfId="1118"/>
    <cellStyle name="注释 9" xfId="1119"/>
  </cellStyles>
  <dxfs count="0"/>
  <tableStyles count="0" defaultTableStyle="TableStyleMedium2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9"/>
  <sheetViews>
    <sheetView workbookViewId="0">
      <selection activeCell="S28" sqref="S28"/>
    </sheetView>
  </sheetViews>
  <sheetFormatPr defaultColWidth="9" defaultRowHeight="14.25"/>
  <cols>
    <col min="1" max="1" width="5.875" style="36" customWidth="1"/>
    <col min="2" max="2" width="7.125" style="36" customWidth="1"/>
    <col min="3" max="3" width="11.625" style="36" customWidth="1"/>
    <col min="4" max="4" width="4.875" style="36" customWidth="1"/>
    <col min="5" max="5" width="10.125" style="36" customWidth="1"/>
    <col min="6" max="7" width="4.25" style="36" customWidth="1"/>
    <col min="8" max="8" width="4.375" style="36" customWidth="1"/>
    <col min="9" max="9" width="4.125" style="36" customWidth="1"/>
    <col min="10" max="10" width="4.625" style="36" customWidth="1"/>
    <col min="11" max="11" width="5" style="36" customWidth="1"/>
    <col min="12" max="12" width="5.25" style="36" customWidth="1"/>
    <col min="13" max="13" width="9.875" style="36" customWidth="1"/>
    <col min="14" max="14" width="3.875" style="36" customWidth="1"/>
    <col min="15" max="15" width="3.75" style="36" customWidth="1"/>
    <col min="16" max="16" width="6.875" style="36" customWidth="1"/>
    <col min="17" max="17" width="5" style="36" customWidth="1"/>
    <col min="18" max="18" width="4.375" style="36" customWidth="1"/>
    <col min="19" max="19" width="5.375" style="36" customWidth="1"/>
    <col min="20" max="20" width="4.625" style="36" customWidth="1"/>
    <col min="21" max="21" width="6.25" style="36" customWidth="1"/>
    <col min="22" max="16384" width="9" style="36"/>
  </cols>
  <sheetData>
    <row r="1" spans="1:21" ht="26.1" customHeight="1">
      <c r="A1" s="70" t="s">
        <v>64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1">
      <c r="A2" s="71" t="s">
        <v>0</v>
      </c>
      <c r="B2" s="71"/>
      <c r="C2" s="72" t="s">
        <v>45</v>
      </c>
      <c r="D2" s="72"/>
      <c r="E2" s="37"/>
      <c r="F2" s="37"/>
      <c r="G2" s="38"/>
      <c r="H2" s="38"/>
      <c r="I2" s="39"/>
      <c r="J2" s="73" t="s">
        <v>1</v>
      </c>
      <c r="K2" s="73"/>
      <c r="L2" s="74" t="s">
        <v>2</v>
      </c>
      <c r="M2" s="74"/>
      <c r="N2" s="38"/>
      <c r="O2" s="38"/>
      <c r="P2" s="38"/>
      <c r="Q2" s="40">
        <v>6</v>
      </c>
      <c r="R2" s="41" t="s">
        <v>3</v>
      </c>
      <c r="S2" s="42">
        <v>7</v>
      </c>
      <c r="T2" s="43" t="s">
        <v>4</v>
      </c>
      <c r="U2" s="44"/>
    </row>
    <row r="3" spans="1:21" ht="31.5" customHeight="1">
      <c r="A3" s="75" t="s">
        <v>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</row>
    <row r="4" spans="1:21">
      <c r="A4" s="77" t="s">
        <v>6</v>
      </c>
      <c r="B4" s="76" t="s">
        <v>7</v>
      </c>
      <c r="C4" s="76" t="s">
        <v>8</v>
      </c>
      <c r="D4" s="76"/>
      <c r="E4" s="76"/>
      <c r="F4" s="76"/>
      <c r="G4" s="76"/>
      <c r="H4" s="76"/>
      <c r="I4" s="76"/>
      <c r="J4" s="76"/>
      <c r="K4" s="76"/>
      <c r="L4" s="76"/>
      <c r="M4" s="76" t="s">
        <v>9</v>
      </c>
      <c r="N4" s="76"/>
      <c r="O4" s="76"/>
      <c r="P4" s="76"/>
      <c r="Q4" s="76"/>
      <c r="R4" s="76"/>
      <c r="S4" s="76"/>
      <c r="T4" s="76"/>
      <c r="U4" s="84" t="s">
        <v>10</v>
      </c>
    </row>
    <row r="5" spans="1:21" ht="21">
      <c r="A5" s="77"/>
      <c r="B5" s="76"/>
      <c r="C5" s="45" t="s">
        <v>11</v>
      </c>
      <c r="D5" s="45" t="s">
        <v>12</v>
      </c>
      <c r="E5" s="45" t="s">
        <v>13</v>
      </c>
      <c r="F5" s="45" t="s">
        <v>14</v>
      </c>
      <c r="G5" s="45" t="s">
        <v>15</v>
      </c>
      <c r="H5" s="46" t="s">
        <v>16</v>
      </c>
      <c r="I5" s="47" t="s">
        <v>17</v>
      </c>
      <c r="J5" s="48" t="s">
        <v>18</v>
      </c>
      <c r="K5" s="48" t="s">
        <v>19</v>
      </c>
      <c r="L5" s="48" t="s">
        <v>20</v>
      </c>
      <c r="M5" s="45" t="s">
        <v>21</v>
      </c>
      <c r="N5" s="45" t="s">
        <v>22</v>
      </c>
      <c r="O5" s="45" t="s">
        <v>23</v>
      </c>
      <c r="P5" s="45" t="s">
        <v>24</v>
      </c>
      <c r="Q5" s="45" t="s">
        <v>14</v>
      </c>
      <c r="R5" s="45" t="s">
        <v>25</v>
      </c>
      <c r="S5" s="49" t="s">
        <v>26</v>
      </c>
      <c r="T5" s="48" t="s">
        <v>27</v>
      </c>
      <c r="U5" s="84"/>
    </row>
    <row r="6" spans="1:21" ht="24.95" customHeight="1">
      <c r="A6" s="78" t="s">
        <v>50</v>
      </c>
      <c r="B6" s="81" t="s">
        <v>47</v>
      </c>
      <c r="C6" s="35" t="s">
        <v>69</v>
      </c>
      <c r="D6" s="50">
        <v>24</v>
      </c>
      <c r="E6" s="35" t="s">
        <v>70</v>
      </c>
      <c r="F6" s="27">
        <v>34</v>
      </c>
      <c r="G6" s="27">
        <v>2</v>
      </c>
      <c r="H6" s="28">
        <v>18</v>
      </c>
      <c r="I6" s="50">
        <v>24</v>
      </c>
      <c r="J6" s="18">
        <v>1</v>
      </c>
      <c r="K6" s="51">
        <v>1</v>
      </c>
      <c r="L6" s="66">
        <f>I6</f>
        <v>24</v>
      </c>
      <c r="M6" s="17"/>
      <c r="N6" s="50"/>
      <c r="O6" s="50"/>
      <c r="P6" s="52"/>
      <c r="Q6" s="53"/>
      <c r="R6" s="50"/>
      <c r="S6" s="54"/>
      <c r="T6" s="54"/>
      <c r="U6" s="85">
        <f>L6+L7</f>
        <v>48</v>
      </c>
    </row>
    <row r="7" spans="1:21" ht="24.95" customHeight="1">
      <c r="A7" s="79"/>
      <c r="B7" s="79"/>
      <c r="C7" s="35" t="s">
        <v>69</v>
      </c>
      <c r="D7" s="50">
        <v>24</v>
      </c>
      <c r="E7" s="35" t="s">
        <v>71</v>
      </c>
      <c r="F7" s="27">
        <v>36</v>
      </c>
      <c r="G7" s="27">
        <v>2</v>
      </c>
      <c r="H7" s="24">
        <v>18</v>
      </c>
      <c r="I7" s="50">
        <v>24</v>
      </c>
      <c r="J7" s="18">
        <v>1</v>
      </c>
      <c r="K7" s="51">
        <v>1</v>
      </c>
      <c r="L7" s="66">
        <f t="shared" ref="L7:L11" si="0">I7*J7*K7</f>
        <v>24</v>
      </c>
      <c r="M7" s="16"/>
      <c r="N7" s="50"/>
      <c r="O7" s="50"/>
      <c r="P7" s="52"/>
      <c r="Q7" s="53"/>
      <c r="R7" s="50"/>
      <c r="S7" s="54"/>
      <c r="T7" s="54"/>
      <c r="U7" s="86"/>
    </row>
    <row r="8" spans="1:21" ht="24.95" customHeight="1">
      <c r="A8" s="78" t="s">
        <v>52</v>
      </c>
      <c r="B8" s="81" t="s">
        <v>28</v>
      </c>
      <c r="C8" s="63" t="s">
        <v>114</v>
      </c>
      <c r="D8" s="50">
        <v>48</v>
      </c>
      <c r="E8" s="26" t="s">
        <v>115</v>
      </c>
      <c r="F8" s="27">
        <v>70</v>
      </c>
      <c r="G8" s="27">
        <v>4</v>
      </c>
      <c r="H8" s="24">
        <v>16</v>
      </c>
      <c r="I8" s="27">
        <v>48</v>
      </c>
      <c r="J8" s="18">
        <v>1.28</v>
      </c>
      <c r="K8" s="18">
        <v>1</v>
      </c>
      <c r="L8" s="66">
        <f t="shared" si="0"/>
        <v>61.44</v>
      </c>
      <c r="M8" s="50"/>
      <c r="N8" s="50"/>
      <c r="O8" s="50"/>
      <c r="P8" s="50"/>
      <c r="Q8" s="50"/>
      <c r="R8" s="50"/>
      <c r="S8" s="50"/>
      <c r="T8" s="50"/>
      <c r="U8" s="85">
        <f>L8+L9+L10</f>
        <v>170.88</v>
      </c>
    </row>
    <row r="9" spans="1:21" ht="24.95" customHeight="1">
      <c r="A9" s="79"/>
      <c r="B9" s="79"/>
      <c r="C9" s="63" t="s">
        <v>114</v>
      </c>
      <c r="D9" s="50">
        <v>48</v>
      </c>
      <c r="E9" s="26" t="s">
        <v>116</v>
      </c>
      <c r="F9" s="50">
        <v>71</v>
      </c>
      <c r="G9" s="50">
        <v>2</v>
      </c>
      <c r="H9" s="28">
        <v>18</v>
      </c>
      <c r="I9" s="50">
        <v>48</v>
      </c>
      <c r="J9" s="51">
        <v>1.28</v>
      </c>
      <c r="K9" s="51">
        <v>1</v>
      </c>
      <c r="L9" s="66">
        <f t="shared" si="0"/>
        <v>61.44</v>
      </c>
      <c r="M9" s="50"/>
      <c r="N9" s="50"/>
      <c r="O9" s="50"/>
      <c r="P9" s="50"/>
      <c r="Q9" s="50"/>
      <c r="R9" s="50"/>
      <c r="S9" s="50"/>
      <c r="T9" s="50"/>
      <c r="U9" s="86"/>
    </row>
    <row r="10" spans="1:21" ht="24.95" customHeight="1">
      <c r="A10" s="79"/>
      <c r="B10" s="79"/>
      <c r="C10" s="63" t="s">
        <v>114</v>
      </c>
      <c r="D10" s="50">
        <v>48</v>
      </c>
      <c r="E10" s="26" t="s">
        <v>117</v>
      </c>
      <c r="F10" s="50">
        <v>38</v>
      </c>
      <c r="G10" s="50">
        <v>2</v>
      </c>
      <c r="H10" s="24">
        <v>18</v>
      </c>
      <c r="I10" s="50">
        <v>48</v>
      </c>
      <c r="J10" s="51">
        <v>1</v>
      </c>
      <c r="K10" s="51">
        <v>1</v>
      </c>
      <c r="L10" s="66">
        <f t="shared" si="0"/>
        <v>48</v>
      </c>
      <c r="M10" s="50"/>
      <c r="N10" s="50"/>
      <c r="O10" s="50"/>
      <c r="P10" s="50"/>
      <c r="Q10" s="50"/>
      <c r="R10" s="50"/>
      <c r="S10" s="50"/>
      <c r="T10" s="50"/>
      <c r="U10" s="86"/>
    </row>
    <row r="11" spans="1:21" ht="24.95" customHeight="1">
      <c r="A11" s="88" t="s">
        <v>55</v>
      </c>
      <c r="B11" s="81" t="s">
        <v>54</v>
      </c>
      <c r="C11" s="35" t="s">
        <v>87</v>
      </c>
      <c r="D11" s="50">
        <v>24</v>
      </c>
      <c r="E11" s="35" t="s">
        <v>88</v>
      </c>
      <c r="F11" s="50">
        <v>49</v>
      </c>
      <c r="G11" s="50">
        <v>2</v>
      </c>
      <c r="H11" s="24">
        <v>18</v>
      </c>
      <c r="I11" s="50">
        <v>24</v>
      </c>
      <c r="J11" s="51">
        <f t="shared" ref="J11" si="1">(F11/45-1)*0.5+1</f>
        <v>1.0444444444444443</v>
      </c>
      <c r="K11" s="51">
        <v>1</v>
      </c>
      <c r="L11" s="66">
        <f t="shared" si="0"/>
        <v>25.066666666666663</v>
      </c>
      <c r="M11" s="50"/>
      <c r="N11" s="50"/>
      <c r="O11" s="50"/>
      <c r="P11" s="50"/>
      <c r="Q11" s="50"/>
      <c r="R11" s="50"/>
      <c r="S11" s="50"/>
      <c r="T11" s="50"/>
      <c r="U11" s="82">
        <f>L11+L12+L13+L14+L15+L16</f>
        <v>147.73333333333332</v>
      </c>
    </row>
    <row r="12" spans="1:21" ht="24.95" customHeight="1">
      <c r="A12" s="79"/>
      <c r="B12" s="79"/>
      <c r="C12" s="35" t="s">
        <v>87</v>
      </c>
      <c r="D12" s="50">
        <v>24</v>
      </c>
      <c r="E12" s="35" t="s">
        <v>89</v>
      </c>
      <c r="F12" s="50">
        <v>43</v>
      </c>
      <c r="G12" s="50">
        <v>2</v>
      </c>
      <c r="H12" s="28">
        <v>18</v>
      </c>
      <c r="I12" s="50">
        <v>24</v>
      </c>
      <c r="J12" s="51">
        <v>1</v>
      </c>
      <c r="K12" s="51">
        <v>1</v>
      </c>
      <c r="L12" s="66">
        <f t="shared" ref="L12:L29" si="2">I12*J12*K12</f>
        <v>24</v>
      </c>
      <c r="M12" s="50"/>
      <c r="N12" s="50"/>
      <c r="O12" s="50"/>
      <c r="P12" s="50"/>
      <c r="Q12" s="50"/>
      <c r="R12" s="50"/>
      <c r="S12" s="50"/>
      <c r="T12" s="50"/>
      <c r="U12" s="83"/>
    </row>
    <row r="13" spans="1:21" ht="24.95" customHeight="1">
      <c r="A13" s="79"/>
      <c r="B13" s="79"/>
      <c r="C13" s="35" t="s">
        <v>87</v>
      </c>
      <c r="D13" s="50">
        <v>24</v>
      </c>
      <c r="E13" s="35" t="s">
        <v>90</v>
      </c>
      <c r="F13" s="50">
        <v>47</v>
      </c>
      <c r="G13" s="50">
        <v>2</v>
      </c>
      <c r="H13" s="24">
        <v>18</v>
      </c>
      <c r="I13" s="50">
        <v>24</v>
      </c>
      <c r="J13" s="51">
        <f t="shared" ref="J13:J16" si="3">(F13/45-1)*0.5+1</f>
        <v>1.0222222222222221</v>
      </c>
      <c r="K13" s="51">
        <v>1</v>
      </c>
      <c r="L13" s="66">
        <f t="shared" si="2"/>
        <v>24.533333333333331</v>
      </c>
      <c r="M13" s="50"/>
      <c r="N13" s="50"/>
      <c r="O13" s="50"/>
      <c r="P13" s="50"/>
      <c r="Q13" s="50"/>
      <c r="R13" s="50"/>
      <c r="S13" s="50"/>
      <c r="T13" s="50"/>
      <c r="U13" s="83"/>
    </row>
    <row r="14" spans="1:21" ht="24.95" customHeight="1">
      <c r="A14" s="79"/>
      <c r="B14" s="79"/>
      <c r="C14" s="35" t="s">
        <v>87</v>
      </c>
      <c r="D14" s="50">
        <v>24</v>
      </c>
      <c r="E14" s="35" t="s">
        <v>91</v>
      </c>
      <c r="F14" s="50">
        <v>46</v>
      </c>
      <c r="G14" s="50">
        <v>2</v>
      </c>
      <c r="H14" s="28">
        <v>18</v>
      </c>
      <c r="I14" s="50">
        <v>24</v>
      </c>
      <c r="J14" s="51">
        <f t="shared" si="3"/>
        <v>1.0111111111111111</v>
      </c>
      <c r="K14" s="51">
        <v>1</v>
      </c>
      <c r="L14" s="66">
        <f t="shared" si="2"/>
        <v>24.266666666666666</v>
      </c>
      <c r="M14" s="50"/>
      <c r="N14" s="50"/>
      <c r="O14" s="50"/>
      <c r="P14" s="50"/>
      <c r="Q14" s="50"/>
      <c r="R14" s="50"/>
      <c r="S14" s="50"/>
      <c r="T14" s="50"/>
      <c r="U14" s="83"/>
    </row>
    <row r="15" spans="1:21" ht="24.95" customHeight="1">
      <c r="A15" s="79"/>
      <c r="B15" s="79"/>
      <c r="C15" s="35" t="s">
        <v>87</v>
      </c>
      <c r="D15" s="50">
        <v>24</v>
      </c>
      <c r="E15" s="35" t="s">
        <v>92</v>
      </c>
      <c r="F15" s="50">
        <v>48</v>
      </c>
      <c r="G15" s="50">
        <v>4</v>
      </c>
      <c r="H15" s="24">
        <v>18</v>
      </c>
      <c r="I15" s="50">
        <v>24</v>
      </c>
      <c r="J15" s="51">
        <f t="shared" si="3"/>
        <v>1.0333333333333332</v>
      </c>
      <c r="K15" s="51">
        <v>1</v>
      </c>
      <c r="L15" s="66">
        <f t="shared" si="2"/>
        <v>24.799999999999997</v>
      </c>
      <c r="M15" s="50"/>
      <c r="N15" s="50"/>
      <c r="O15" s="50"/>
      <c r="P15" s="50"/>
      <c r="Q15" s="50"/>
      <c r="R15" s="50"/>
      <c r="S15" s="50"/>
      <c r="T15" s="50"/>
      <c r="U15" s="83"/>
    </row>
    <row r="16" spans="1:21" ht="24.95" customHeight="1">
      <c r="A16" s="87"/>
      <c r="B16" s="87"/>
      <c r="C16" s="35" t="s">
        <v>87</v>
      </c>
      <c r="D16" s="50">
        <v>24</v>
      </c>
      <c r="E16" s="35" t="s">
        <v>93</v>
      </c>
      <c r="F16" s="50">
        <v>49</v>
      </c>
      <c r="G16" s="22">
        <v>4</v>
      </c>
      <c r="H16" s="28">
        <v>18</v>
      </c>
      <c r="I16" s="50">
        <v>24</v>
      </c>
      <c r="J16" s="51">
        <f t="shared" si="3"/>
        <v>1.0444444444444443</v>
      </c>
      <c r="K16" s="51">
        <v>1</v>
      </c>
      <c r="L16" s="66">
        <f t="shared" si="2"/>
        <v>25.066666666666663</v>
      </c>
      <c r="M16" s="50"/>
      <c r="N16" s="50"/>
      <c r="O16" s="50"/>
      <c r="P16" s="50"/>
      <c r="Q16" s="50"/>
      <c r="R16" s="50"/>
      <c r="S16" s="50"/>
      <c r="T16" s="50"/>
      <c r="U16" s="89"/>
    </row>
    <row r="17" spans="1:21" ht="24.95" customHeight="1">
      <c r="A17" s="78" t="s">
        <v>49</v>
      </c>
      <c r="B17" s="81" t="s">
        <v>46</v>
      </c>
      <c r="C17" s="63" t="s">
        <v>65</v>
      </c>
      <c r="D17" s="55">
        <v>32</v>
      </c>
      <c r="E17" s="35" t="s">
        <v>66</v>
      </c>
      <c r="F17" s="22">
        <v>37</v>
      </c>
      <c r="G17" s="56">
        <v>2</v>
      </c>
      <c r="H17" s="24">
        <v>18</v>
      </c>
      <c r="I17" s="55">
        <v>32</v>
      </c>
      <c r="J17" s="57">
        <v>1</v>
      </c>
      <c r="K17" s="57">
        <v>1</v>
      </c>
      <c r="L17" s="66">
        <f t="shared" si="2"/>
        <v>32</v>
      </c>
      <c r="M17" s="19"/>
      <c r="N17" s="32"/>
      <c r="O17" s="32"/>
      <c r="P17" s="58"/>
      <c r="Q17" s="59"/>
      <c r="R17" s="32"/>
      <c r="S17" s="33"/>
      <c r="T17" s="33"/>
      <c r="U17" s="82">
        <f>L17+L18+L19</f>
        <v>96</v>
      </c>
    </row>
    <row r="18" spans="1:21" ht="24.95" customHeight="1">
      <c r="A18" s="80"/>
      <c r="B18" s="79"/>
      <c r="C18" s="63" t="s">
        <v>65</v>
      </c>
      <c r="D18" s="55">
        <v>32</v>
      </c>
      <c r="E18" s="35" t="s">
        <v>67</v>
      </c>
      <c r="F18" s="23">
        <v>33</v>
      </c>
      <c r="G18" s="56">
        <v>2</v>
      </c>
      <c r="H18" s="28">
        <v>18</v>
      </c>
      <c r="I18" s="55">
        <v>32</v>
      </c>
      <c r="J18" s="57">
        <v>1</v>
      </c>
      <c r="K18" s="57">
        <v>1</v>
      </c>
      <c r="L18" s="66">
        <f t="shared" si="2"/>
        <v>32</v>
      </c>
      <c r="M18" s="19"/>
      <c r="N18" s="32"/>
      <c r="O18" s="32"/>
      <c r="P18" s="58"/>
      <c r="Q18" s="22"/>
      <c r="R18" s="32"/>
      <c r="S18" s="33"/>
      <c r="T18" s="33"/>
      <c r="U18" s="83"/>
    </row>
    <row r="19" spans="1:21" ht="24.95" customHeight="1">
      <c r="A19" s="80"/>
      <c r="B19" s="79"/>
      <c r="C19" s="63" t="s">
        <v>65</v>
      </c>
      <c r="D19" s="55">
        <v>32</v>
      </c>
      <c r="E19" s="35" t="s">
        <v>68</v>
      </c>
      <c r="F19" s="22">
        <v>38</v>
      </c>
      <c r="G19" s="23">
        <v>2</v>
      </c>
      <c r="H19" s="24">
        <v>18</v>
      </c>
      <c r="I19" s="55">
        <v>32</v>
      </c>
      <c r="J19" s="20">
        <v>1</v>
      </c>
      <c r="K19" s="18">
        <v>1</v>
      </c>
      <c r="L19" s="66">
        <f t="shared" si="2"/>
        <v>32</v>
      </c>
      <c r="M19" s="19"/>
      <c r="N19" s="32"/>
      <c r="O19" s="32"/>
      <c r="P19" s="58"/>
      <c r="Q19" s="22"/>
      <c r="R19" s="32"/>
      <c r="S19" s="33"/>
      <c r="T19" s="33"/>
      <c r="U19" s="83"/>
    </row>
    <row r="20" spans="1:21" ht="24.95" customHeight="1">
      <c r="A20" s="78" t="s">
        <v>51</v>
      </c>
      <c r="B20" s="81" t="s">
        <v>53</v>
      </c>
      <c r="C20" s="64" t="s">
        <v>94</v>
      </c>
      <c r="D20" s="55">
        <v>64</v>
      </c>
      <c r="E20" s="64" t="s">
        <v>96</v>
      </c>
      <c r="F20" s="55">
        <v>24</v>
      </c>
      <c r="G20" s="50">
        <v>4</v>
      </c>
      <c r="H20" s="28">
        <v>18</v>
      </c>
      <c r="I20" s="50">
        <v>64</v>
      </c>
      <c r="J20" s="51">
        <v>1</v>
      </c>
      <c r="K20" s="51">
        <v>1</v>
      </c>
      <c r="L20" s="66">
        <f t="shared" si="2"/>
        <v>64</v>
      </c>
      <c r="M20" s="55"/>
      <c r="N20" s="55"/>
      <c r="O20" s="55"/>
      <c r="P20" s="55"/>
      <c r="Q20" s="55"/>
      <c r="R20" s="55"/>
      <c r="S20" s="55"/>
      <c r="T20" s="55"/>
      <c r="U20" s="82">
        <f>L20+L21</f>
        <v>128</v>
      </c>
    </row>
    <row r="21" spans="1:21" ht="24.95" customHeight="1">
      <c r="A21" s="90"/>
      <c r="B21" s="87"/>
      <c r="C21" s="63" t="s">
        <v>95</v>
      </c>
      <c r="D21" s="50">
        <v>64</v>
      </c>
      <c r="E21" s="35" t="s">
        <v>97</v>
      </c>
      <c r="F21" s="50">
        <v>33</v>
      </c>
      <c r="G21" s="50">
        <v>4</v>
      </c>
      <c r="H21" s="28">
        <v>18</v>
      </c>
      <c r="I21" s="50">
        <v>64</v>
      </c>
      <c r="J21" s="51">
        <v>1</v>
      </c>
      <c r="K21" s="51">
        <v>1</v>
      </c>
      <c r="L21" s="66">
        <f t="shared" si="2"/>
        <v>64</v>
      </c>
      <c r="M21" s="50"/>
      <c r="N21" s="50"/>
      <c r="O21" s="50"/>
      <c r="P21" s="50"/>
      <c r="Q21" s="50"/>
      <c r="R21" s="50"/>
      <c r="S21" s="50"/>
      <c r="T21" s="50"/>
      <c r="U21" s="89"/>
    </row>
    <row r="22" spans="1:21" ht="24.95" customHeight="1">
      <c r="A22" s="60" t="s">
        <v>118</v>
      </c>
      <c r="B22" s="50" t="s">
        <v>98</v>
      </c>
      <c r="C22" s="63" t="s">
        <v>99</v>
      </c>
      <c r="D22" s="50">
        <v>64</v>
      </c>
      <c r="E22" s="29" t="s">
        <v>57</v>
      </c>
      <c r="F22" s="31">
        <v>37</v>
      </c>
      <c r="G22" s="56">
        <v>3</v>
      </c>
      <c r="H22" s="24">
        <v>18</v>
      </c>
      <c r="I22" s="50">
        <v>64</v>
      </c>
      <c r="J22" s="57">
        <v>1</v>
      </c>
      <c r="K22" s="57">
        <v>1</v>
      </c>
      <c r="L22" s="66">
        <f t="shared" si="2"/>
        <v>64</v>
      </c>
      <c r="M22" s="50"/>
      <c r="N22" s="50"/>
      <c r="O22" s="50"/>
      <c r="P22" s="50"/>
      <c r="Q22" s="50"/>
      <c r="R22" s="50"/>
      <c r="S22" s="50"/>
      <c r="T22" s="50"/>
      <c r="U22" s="68">
        <f>L22</f>
        <v>64</v>
      </c>
    </row>
    <row r="23" spans="1:21" ht="24.95" customHeight="1">
      <c r="A23" s="61" t="s">
        <v>61</v>
      </c>
      <c r="B23" s="29" t="s">
        <v>58</v>
      </c>
      <c r="C23" s="64" t="s">
        <v>100</v>
      </c>
      <c r="D23" s="29">
        <v>64</v>
      </c>
      <c r="E23" s="64" t="s">
        <v>101</v>
      </c>
      <c r="F23" s="34">
        <v>19</v>
      </c>
      <c r="G23" s="56">
        <v>3</v>
      </c>
      <c r="H23" s="24">
        <v>18</v>
      </c>
      <c r="I23" s="29">
        <v>64</v>
      </c>
      <c r="J23" s="57">
        <v>1</v>
      </c>
      <c r="K23" s="57">
        <v>1</v>
      </c>
      <c r="L23" s="66">
        <f t="shared" si="2"/>
        <v>64</v>
      </c>
      <c r="M23" s="29"/>
      <c r="N23" s="29"/>
      <c r="O23" s="29"/>
      <c r="P23" s="29"/>
      <c r="Q23" s="29"/>
      <c r="R23" s="29"/>
      <c r="S23" s="29"/>
      <c r="T23" s="29"/>
      <c r="U23" s="68">
        <f t="shared" ref="U23" si="4">L23</f>
        <v>64</v>
      </c>
    </row>
    <row r="24" spans="1:21" ht="24.95" customHeight="1">
      <c r="A24" s="94" t="s">
        <v>60</v>
      </c>
      <c r="B24" s="97" t="s">
        <v>59</v>
      </c>
      <c r="C24" s="63" t="s">
        <v>109</v>
      </c>
      <c r="D24" s="29">
        <v>48</v>
      </c>
      <c r="E24" s="22" t="s">
        <v>111</v>
      </c>
      <c r="F24" s="50">
        <v>70</v>
      </c>
      <c r="G24" s="50">
        <v>2</v>
      </c>
      <c r="H24" s="24">
        <v>18</v>
      </c>
      <c r="I24" s="29">
        <v>48</v>
      </c>
      <c r="J24" s="51">
        <v>1.32</v>
      </c>
      <c r="K24" s="51">
        <v>1</v>
      </c>
      <c r="L24" s="66">
        <f t="shared" si="2"/>
        <v>63.36</v>
      </c>
      <c r="M24" s="21" t="s">
        <v>113</v>
      </c>
      <c r="N24" s="29">
        <v>1</v>
      </c>
      <c r="O24" s="30" t="s">
        <v>56</v>
      </c>
      <c r="P24" s="21" t="s">
        <v>67</v>
      </c>
      <c r="Q24" s="23">
        <v>33</v>
      </c>
      <c r="R24" s="32">
        <v>2</v>
      </c>
      <c r="S24" s="33">
        <v>24</v>
      </c>
      <c r="T24" s="114">
        <f>S24*R24</f>
        <v>48</v>
      </c>
      <c r="U24" s="91">
        <f>T24+T25+L24+L25</f>
        <v>218.4</v>
      </c>
    </row>
    <row r="25" spans="1:21" ht="24.95" customHeight="1">
      <c r="A25" s="98"/>
      <c r="B25" s="96"/>
      <c r="C25" s="63" t="s">
        <v>110</v>
      </c>
      <c r="D25" s="29">
        <v>48</v>
      </c>
      <c r="E25" s="22" t="s">
        <v>112</v>
      </c>
      <c r="F25" s="22">
        <v>66</v>
      </c>
      <c r="G25" s="23">
        <v>3</v>
      </c>
      <c r="H25" s="28">
        <v>16</v>
      </c>
      <c r="I25" s="25" t="s">
        <v>86</v>
      </c>
      <c r="J25" s="20">
        <v>1.23</v>
      </c>
      <c r="K25" s="18">
        <v>1</v>
      </c>
      <c r="L25" s="66">
        <f t="shared" si="2"/>
        <v>59.04</v>
      </c>
      <c r="M25" s="21" t="s">
        <v>113</v>
      </c>
      <c r="N25" s="29">
        <v>1</v>
      </c>
      <c r="O25" s="30" t="s">
        <v>56</v>
      </c>
      <c r="P25" s="21" t="s">
        <v>68</v>
      </c>
      <c r="Q25" s="22">
        <v>38</v>
      </c>
      <c r="R25" s="32">
        <v>2</v>
      </c>
      <c r="S25" s="33">
        <v>24</v>
      </c>
      <c r="T25" s="114">
        <f>S25*R25</f>
        <v>48</v>
      </c>
      <c r="U25" s="93"/>
    </row>
    <row r="26" spans="1:21" ht="24.95" customHeight="1">
      <c r="A26" s="94" t="s">
        <v>119</v>
      </c>
      <c r="B26" s="97" t="s">
        <v>72</v>
      </c>
      <c r="C26" s="29" t="s">
        <v>73</v>
      </c>
      <c r="D26" s="29">
        <v>24</v>
      </c>
      <c r="E26" s="29" t="s">
        <v>74</v>
      </c>
      <c r="F26" s="26">
        <v>37</v>
      </c>
      <c r="G26" s="29">
        <v>2</v>
      </c>
      <c r="H26" s="29">
        <v>18</v>
      </c>
      <c r="I26" s="29">
        <v>24</v>
      </c>
      <c r="J26" s="65">
        <v>1</v>
      </c>
      <c r="K26" s="65">
        <v>1</v>
      </c>
      <c r="L26" s="67">
        <f t="shared" si="2"/>
        <v>24</v>
      </c>
      <c r="M26" s="29"/>
      <c r="N26" s="29"/>
      <c r="O26" s="29"/>
      <c r="P26" s="29"/>
      <c r="Q26" s="29"/>
      <c r="R26" s="29"/>
      <c r="S26" s="29"/>
      <c r="T26" s="29"/>
      <c r="U26" s="91">
        <f>L26+L27+L28+L29</f>
        <v>96</v>
      </c>
    </row>
    <row r="27" spans="1:21" ht="24.95" customHeight="1">
      <c r="A27" s="95"/>
      <c r="B27" s="95"/>
      <c r="C27" s="29" t="s">
        <v>73</v>
      </c>
      <c r="D27" s="29">
        <v>24</v>
      </c>
      <c r="E27" s="29" t="s">
        <v>75</v>
      </c>
      <c r="F27" s="27">
        <v>43</v>
      </c>
      <c r="G27" s="29">
        <v>2</v>
      </c>
      <c r="H27" s="29">
        <v>18</v>
      </c>
      <c r="I27" s="29">
        <v>24</v>
      </c>
      <c r="J27" s="65">
        <v>1</v>
      </c>
      <c r="K27" s="65">
        <v>1</v>
      </c>
      <c r="L27" s="67">
        <f t="shared" si="2"/>
        <v>24</v>
      </c>
      <c r="M27" s="29"/>
      <c r="N27" s="29"/>
      <c r="O27" s="29"/>
      <c r="P27" s="29"/>
      <c r="Q27" s="29"/>
      <c r="R27" s="29"/>
      <c r="S27" s="29"/>
      <c r="T27" s="29"/>
      <c r="U27" s="92"/>
    </row>
    <row r="28" spans="1:21" ht="24.95" customHeight="1">
      <c r="A28" s="95"/>
      <c r="B28" s="95"/>
      <c r="C28" s="29" t="s">
        <v>73</v>
      </c>
      <c r="D28" s="29">
        <v>24</v>
      </c>
      <c r="E28" s="29" t="s">
        <v>76</v>
      </c>
      <c r="F28" s="29">
        <v>33</v>
      </c>
      <c r="G28" s="29">
        <v>2</v>
      </c>
      <c r="H28" s="29">
        <v>18</v>
      </c>
      <c r="I28" s="29">
        <v>24</v>
      </c>
      <c r="J28" s="65">
        <v>1</v>
      </c>
      <c r="K28" s="65">
        <v>1</v>
      </c>
      <c r="L28" s="67">
        <f t="shared" si="2"/>
        <v>24</v>
      </c>
      <c r="M28" s="29"/>
      <c r="N28" s="29"/>
      <c r="O28" s="29"/>
      <c r="P28" s="29"/>
      <c r="Q28" s="29"/>
      <c r="R28" s="29"/>
      <c r="S28" s="29"/>
      <c r="T28" s="29"/>
      <c r="U28" s="92"/>
    </row>
    <row r="29" spans="1:21" ht="24.95" customHeight="1">
      <c r="A29" s="96"/>
      <c r="B29" s="96"/>
      <c r="C29" s="29" t="s">
        <v>73</v>
      </c>
      <c r="D29" s="29">
        <v>24</v>
      </c>
      <c r="E29" s="29" t="s">
        <v>77</v>
      </c>
      <c r="F29" s="29">
        <v>38</v>
      </c>
      <c r="G29" s="29">
        <v>2</v>
      </c>
      <c r="H29" s="29">
        <v>18</v>
      </c>
      <c r="I29" s="29">
        <v>24</v>
      </c>
      <c r="J29" s="65">
        <v>1</v>
      </c>
      <c r="K29" s="65">
        <v>1</v>
      </c>
      <c r="L29" s="67">
        <f t="shared" si="2"/>
        <v>24</v>
      </c>
      <c r="M29" s="29"/>
      <c r="N29" s="29"/>
      <c r="O29" s="29"/>
      <c r="P29" s="29"/>
      <c r="Q29" s="29"/>
      <c r="R29" s="29"/>
      <c r="S29" s="29"/>
      <c r="T29" s="29"/>
      <c r="U29" s="93"/>
    </row>
    <row r="30" spans="1:21" ht="24.95" customHeight="1">
      <c r="A30" s="94" t="s">
        <v>123</v>
      </c>
      <c r="B30" s="97" t="s">
        <v>125</v>
      </c>
      <c r="C30" s="35" t="s">
        <v>79</v>
      </c>
      <c r="D30" s="29">
        <v>24</v>
      </c>
      <c r="E30" s="35" t="s">
        <v>74</v>
      </c>
      <c r="F30" s="26">
        <v>37</v>
      </c>
      <c r="G30" s="29">
        <v>2</v>
      </c>
      <c r="H30" s="29">
        <v>18</v>
      </c>
      <c r="I30" s="29">
        <v>24</v>
      </c>
      <c r="J30" s="65">
        <v>1</v>
      </c>
      <c r="K30" s="65">
        <v>1</v>
      </c>
      <c r="L30" s="67">
        <f t="shared" ref="L30:L39" si="5">I30*J30*K30</f>
        <v>24</v>
      </c>
      <c r="M30" s="29"/>
      <c r="N30" s="29"/>
      <c r="O30" s="29"/>
      <c r="P30" s="29"/>
      <c r="Q30" s="29"/>
      <c r="R30" s="29"/>
      <c r="S30" s="29"/>
      <c r="T30" s="29"/>
      <c r="U30" s="91">
        <f>L30+L31+L32+L33+L34</f>
        <v>120</v>
      </c>
    </row>
    <row r="31" spans="1:21" ht="24.95" customHeight="1">
      <c r="A31" s="95"/>
      <c r="B31" s="95"/>
      <c r="C31" s="35" t="s">
        <v>79</v>
      </c>
      <c r="D31" s="29">
        <v>24</v>
      </c>
      <c r="E31" s="35" t="s">
        <v>80</v>
      </c>
      <c r="F31" s="27">
        <v>34</v>
      </c>
      <c r="G31" s="29">
        <v>2</v>
      </c>
      <c r="H31" s="29">
        <v>18</v>
      </c>
      <c r="I31" s="29">
        <v>24</v>
      </c>
      <c r="J31" s="65">
        <v>1</v>
      </c>
      <c r="K31" s="65">
        <v>1</v>
      </c>
      <c r="L31" s="67">
        <f t="shared" si="5"/>
        <v>24</v>
      </c>
      <c r="M31" s="29"/>
      <c r="N31" s="29"/>
      <c r="O31" s="29"/>
      <c r="P31" s="29"/>
      <c r="Q31" s="29"/>
      <c r="R31" s="29"/>
      <c r="S31" s="29"/>
      <c r="T31" s="29"/>
      <c r="U31" s="92"/>
    </row>
    <row r="32" spans="1:21" ht="24.95" customHeight="1">
      <c r="A32" s="95"/>
      <c r="B32" s="95"/>
      <c r="C32" s="29" t="s">
        <v>79</v>
      </c>
      <c r="D32" s="29">
        <v>24</v>
      </c>
      <c r="E32" s="29" t="s">
        <v>81</v>
      </c>
      <c r="F32" s="50">
        <v>36</v>
      </c>
      <c r="G32" s="29">
        <v>2</v>
      </c>
      <c r="H32" s="29">
        <v>18</v>
      </c>
      <c r="I32" s="29">
        <v>24</v>
      </c>
      <c r="J32" s="65">
        <v>1</v>
      </c>
      <c r="K32" s="65">
        <v>1</v>
      </c>
      <c r="L32" s="67">
        <f t="shared" si="5"/>
        <v>24</v>
      </c>
      <c r="M32" s="29"/>
      <c r="N32" s="29"/>
      <c r="O32" s="29"/>
      <c r="P32" s="29"/>
      <c r="Q32" s="29"/>
      <c r="R32" s="29"/>
      <c r="S32" s="29"/>
      <c r="T32" s="29"/>
      <c r="U32" s="92"/>
    </row>
    <row r="33" spans="1:21" ht="24.95" customHeight="1">
      <c r="A33" s="95"/>
      <c r="B33" s="95"/>
      <c r="C33" s="29" t="s">
        <v>73</v>
      </c>
      <c r="D33" s="29">
        <v>24</v>
      </c>
      <c r="E33" s="29" t="s">
        <v>82</v>
      </c>
      <c r="F33" s="50">
        <v>38</v>
      </c>
      <c r="G33" s="29">
        <v>2</v>
      </c>
      <c r="H33" s="29">
        <v>18</v>
      </c>
      <c r="I33" s="29">
        <v>24</v>
      </c>
      <c r="J33" s="65">
        <v>1</v>
      </c>
      <c r="K33" s="65">
        <v>1</v>
      </c>
      <c r="L33" s="67">
        <f t="shared" si="5"/>
        <v>24</v>
      </c>
      <c r="M33" s="29"/>
      <c r="N33" s="29"/>
      <c r="O33" s="29"/>
      <c r="P33" s="29"/>
      <c r="Q33" s="29"/>
      <c r="R33" s="29"/>
      <c r="S33" s="29"/>
      <c r="T33" s="29"/>
      <c r="U33" s="92"/>
    </row>
    <row r="34" spans="1:21" ht="24.95" customHeight="1">
      <c r="A34" s="96"/>
      <c r="B34" s="96"/>
      <c r="C34" s="29" t="s">
        <v>79</v>
      </c>
      <c r="D34" s="29">
        <v>24</v>
      </c>
      <c r="E34" s="29" t="s">
        <v>77</v>
      </c>
      <c r="F34" s="29">
        <v>38</v>
      </c>
      <c r="G34" s="29">
        <v>2</v>
      </c>
      <c r="H34" s="29">
        <v>18</v>
      </c>
      <c r="I34" s="29">
        <v>24</v>
      </c>
      <c r="J34" s="65">
        <v>1</v>
      </c>
      <c r="K34" s="65">
        <v>1</v>
      </c>
      <c r="L34" s="67">
        <f t="shared" si="5"/>
        <v>24</v>
      </c>
      <c r="M34" s="29"/>
      <c r="N34" s="29"/>
      <c r="O34" s="29"/>
      <c r="P34" s="29"/>
      <c r="Q34" s="29"/>
      <c r="R34" s="29"/>
      <c r="S34" s="29"/>
      <c r="T34" s="29"/>
      <c r="U34" s="93"/>
    </row>
    <row r="35" spans="1:21" ht="24.95" customHeight="1">
      <c r="A35" s="94" t="s">
        <v>122</v>
      </c>
      <c r="B35" s="97" t="s">
        <v>83</v>
      </c>
      <c r="C35" s="63" t="s">
        <v>84</v>
      </c>
      <c r="D35" s="29">
        <v>48</v>
      </c>
      <c r="E35" s="62" t="s">
        <v>48</v>
      </c>
      <c r="F35" s="50">
        <v>19</v>
      </c>
      <c r="G35" s="29">
        <v>3</v>
      </c>
      <c r="H35" s="29">
        <v>18</v>
      </c>
      <c r="I35" s="29">
        <v>48</v>
      </c>
      <c r="J35" s="65">
        <v>1</v>
      </c>
      <c r="K35" s="65">
        <v>1</v>
      </c>
      <c r="L35" s="67">
        <f t="shared" si="5"/>
        <v>48</v>
      </c>
      <c r="M35" s="29"/>
      <c r="N35" s="29"/>
      <c r="O35" s="29"/>
      <c r="P35" s="29"/>
      <c r="Q35" s="29"/>
      <c r="R35" s="29"/>
      <c r="S35" s="29"/>
      <c r="T35" s="29"/>
      <c r="U35" s="91">
        <f>L35+L36</f>
        <v>129.6</v>
      </c>
    </row>
    <row r="36" spans="1:21" ht="24.95" customHeight="1">
      <c r="A36" s="96"/>
      <c r="B36" s="96"/>
      <c r="C36" s="63" t="s">
        <v>84</v>
      </c>
      <c r="D36" s="29">
        <v>48</v>
      </c>
      <c r="E36" s="22" t="s">
        <v>85</v>
      </c>
      <c r="F36" s="22">
        <v>108</v>
      </c>
      <c r="G36" s="23">
        <v>2</v>
      </c>
      <c r="H36" s="24">
        <v>20</v>
      </c>
      <c r="I36" s="25" t="s">
        <v>86</v>
      </c>
      <c r="J36" s="20">
        <v>1.7</v>
      </c>
      <c r="K36" s="18">
        <v>1</v>
      </c>
      <c r="L36" s="67">
        <f t="shared" si="5"/>
        <v>81.599999999999994</v>
      </c>
      <c r="M36" s="29"/>
      <c r="N36" s="29"/>
      <c r="O36" s="29"/>
      <c r="P36" s="29"/>
      <c r="Q36" s="29"/>
      <c r="R36" s="29"/>
      <c r="S36" s="29"/>
      <c r="T36" s="29"/>
      <c r="U36" s="93"/>
    </row>
    <row r="37" spans="1:21" ht="24.95" customHeight="1">
      <c r="A37" s="94" t="s">
        <v>121</v>
      </c>
      <c r="B37" s="97" t="s">
        <v>102</v>
      </c>
      <c r="C37" s="63" t="s">
        <v>103</v>
      </c>
      <c r="D37" s="29">
        <v>32</v>
      </c>
      <c r="E37" s="27" t="s">
        <v>106</v>
      </c>
      <c r="F37" s="27">
        <v>42</v>
      </c>
      <c r="G37" s="27">
        <v>2</v>
      </c>
      <c r="H37" s="27">
        <v>20</v>
      </c>
      <c r="I37" s="27">
        <v>32</v>
      </c>
      <c r="J37" s="18">
        <v>1</v>
      </c>
      <c r="K37" s="18">
        <v>1</v>
      </c>
      <c r="L37" s="67">
        <f t="shared" si="5"/>
        <v>32</v>
      </c>
      <c r="M37" s="29"/>
      <c r="N37" s="29"/>
      <c r="O37" s="29"/>
      <c r="P37" s="29"/>
      <c r="Q37" s="29"/>
      <c r="R37" s="29"/>
      <c r="S37" s="29"/>
      <c r="T37" s="29"/>
      <c r="U37" s="91">
        <f>L37+L38</f>
        <v>96</v>
      </c>
    </row>
    <row r="38" spans="1:21" ht="24.95" customHeight="1">
      <c r="A38" s="96"/>
      <c r="B38" s="96"/>
      <c r="C38" s="63" t="s">
        <v>104</v>
      </c>
      <c r="D38" s="29">
        <v>64</v>
      </c>
      <c r="E38" s="35" t="s">
        <v>105</v>
      </c>
      <c r="F38" s="27">
        <v>37</v>
      </c>
      <c r="G38" s="27">
        <v>5</v>
      </c>
      <c r="H38" s="27">
        <v>20</v>
      </c>
      <c r="I38" s="27">
        <v>64</v>
      </c>
      <c r="J38" s="18">
        <v>1</v>
      </c>
      <c r="K38" s="18">
        <v>1</v>
      </c>
      <c r="L38" s="67">
        <f t="shared" si="5"/>
        <v>64</v>
      </c>
      <c r="M38" s="29"/>
      <c r="N38" s="29"/>
      <c r="O38" s="29"/>
      <c r="P38" s="29"/>
      <c r="Q38" s="29"/>
      <c r="R38" s="29"/>
      <c r="S38" s="29"/>
      <c r="T38" s="29"/>
      <c r="U38" s="93"/>
    </row>
    <row r="39" spans="1:21" ht="24.95" customHeight="1">
      <c r="A39" s="61" t="s">
        <v>120</v>
      </c>
      <c r="B39" s="29" t="s">
        <v>107</v>
      </c>
      <c r="C39" s="63" t="s">
        <v>108</v>
      </c>
      <c r="D39" s="29">
        <v>48</v>
      </c>
      <c r="E39" s="35" t="s">
        <v>68</v>
      </c>
      <c r="F39" s="22">
        <v>38</v>
      </c>
      <c r="G39" s="23">
        <v>2</v>
      </c>
      <c r="H39" s="24">
        <v>18</v>
      </c>
      <c r="I39" s="55">
        <v>48</v>
      </c>
      <c r="J39" s="20">
        <v>1</v>
      </c>
      <c r="K39" s="18">
        <v>1</v>
      </c>
      <c r="L39" s="67">
        <f t="shared" si="5"/>
        <v>48</v>
      </c>
      <c r="M39" s="29"/>
      <c r="N39" s="29"/>
      <c r="O39" s="29"/>
      <c r="P39" s="29"/>
      <c r="Q39" s="29"/>
      <c r="R39" s="29"/>
      <c r="S39" s="29"/>
      <c r="T39" s="29"/>
      <c r="U39" s="69">
        <f>L39</f>
        <v>48</v>
      </c>
    </row>
  </sheetData>
  <mergeCells count="41">
    <mergeCell ref="U37:U38"/>
    <mergeCell ref="B37:B38"/>
    <mergeCell ref="A37:A38"/>
    <mergeCell ref="B24:B25"/>
    <mergeCell ref="A24:A25"/>
    <mergeCell ref="U24:U25"/>
    <mergeCell ref="B35:B36"/>
    <mergeCell ref="A35:A36"/>
    <mergeCell ref="U35:U36"/>
    <mergeCell ref="B30:B34"/>
    <mergeCell ref="A30:A34"/>
    <mergeCell ref="U30:U34"/>
    <mergeCell ref="B20:B21"/>
    <mergeCell ref="A20:A21"/>
    <mergeCell ref="U20:U21"/>
    <mergeCell ref="U26:U29"/>
    <mergeCell ref="A26:A29"/>
    <mergeCell ref="B26:B29"/>
    <mergeCell ref="A17:A19"/>
    <mergeCell ref="B17:B19"/>
    <mergeCell ref="U17:U19"/>
    <mergeCell ref="B4:B5"/>
    <mergeCell ref="B6:B7"/>
    <mergeCell ref="U4:U5"/>
    <mergeCell ref="U6:U7"/>
    <mergeCell ref="U8:U10"/>
    <mergeCell ref="B8:B10"/>
    <mergeCell ref="A8:A10"/>
    <mergeCell ref="B11:B16"/>
    <mergeCell ref="A11:A16"/>
    <mergeCell ref="U11:U16"/>
    <mergeCell ref="A3:U3"/>
    <mergeCell ref="C4:L4"/>
    <mergeCell ref="M4:T4"/>
    <mergeCell ref="A4:A5"/>
    <mergeCell ref="A6:A7"/>
    <mergeCell ref="A1:U1"/>
    <mergeCell ref="A2:B2"/>
    <mergeCell ref="C2:D2"/>
    <mergeCell ref="J2:K2"/>
    <mergeCell ref="L2:M2"/>
  </mergeCells>
  <phoneticPr fontId="6" type="noConversion"/>
  <pageMargins left="0.75138888888888899" right="0.75138888888888899" top="1" bottom="1" header="0.51180555555555596" footer="0.51180555555555596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8"/>
  <sheetViews>
    <sheetView topLeftCell="A7" workbookViewId="0">
      <selection activeCell="E9" sqref="E9"/>
    </sheetView>
  </sheetViews>
  <sheetFormatPr defaultColWidth="9" defaultRowHeight="14.25"/>
  <cols>
    <col min="1" max="1" width="6.875" customWidth="1"/>
    <col min="7" max="8" width="7.25" customWidth="1"/>
    <col min="9" max="9" width="8.125" customWidth="1"/>
    <col min="10" max="10" width="7.5" customWidth="1"/>
    <col min="11" max="11" width="7.75" customWidth="1"/>
    <col min="12" max="12" width="7.25" customWidth="1"/>
    <col min="13" max="13" width="7.5" customWidth="1"/>
    <col min="14" max="14" width="6.625" customWidth="1"/>
  </cols>
  <sheetData>
    <row r="1" spans="1:15" ht="31.5" customHeight="1">
      <c r="A1" s="99" t="s">
        <v>63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ht="37.5" customHeight="1">
      <c r="A2" s="100" t="s">
        <v>0</v>
      </c>
      <c r="B2" s="100"/>
      <c r="C2" s="101" t="s">
        <v>45</v>
      </c>
      <c r="D2" s="101"/>
      <c r="E2" s="6"/>
      <c r="F2" s="102" t="s">
        <v>1</v>
      </c>
      <c r="G2" s="102"/>
      <c r="H2" s="103" t="s">
        <v>2</v>
      </c>
      <c r="I2" s="103"/>
      <c r="J2" s="10"/>
      <c r="K2" s="11"/>
      <c r="L2" s="5">
        <v>6</v>
      </c>
      <c r="M2" s="12" t="s">
        <v>3</v>
      </c>
      <c r="N2" s="13">
        <v>7</v>
      </c>
      <c r="O2" s="14" t="s">
        <v>4</v>
      </c>
    </row>
    <row r="3" spans="1:15" ht="26.25" customHeight="1">
      <c r="A3" s="104" t="s">
        <v>29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</row>
    <row r="4" spans="1:15">
      <c r="A4" s="106" t="s">
        <v>6</v>
      </c>
      <c r="B4" s="105" t="s">
        <v>7</v>
      </c>
      <c r="C4" s="105" t="s">
        <v>30</v>
      </c>
      <c r="D4" s="105"/>
      <c r="E4" s="105"/>
      <c r="F4" s="105"/>
      <c r="G4" s="105"/>
      <c r="H4" s="105"/>
      <c r="I4" s="105" t="s">
        <v>31</v>
      </c>
      <c r="J4" s="105"/>
      <c r="K4" s="105"/>
      <c r="L4" s="105"/>
      <c r="M4" s="105"/>
      <c r="N4" s="105"/>
      <c r="O4" s="105"/>
    </row>
    <row r="5" spans="1:15" ht="21">
      <c r="A5" s="106"/>
      <c r="B5" s="105"/>
      <c r="C5" s="7" t="s">
        <v>32</v>
      </c>
      <c r="D5" s="7" t="s">
        <v>33</v>
      </c>
      <c r="E5" s="7" t="s">
        <v>34</v>
      </c>
      <c r="F5" s="7" t="s">
        <v>35</v>
      </c>
      <c r="G5" s="8" t="s">
        <v>36</v>
      </c>
      <c r="H5" s="8" t="s">
        <v>37</v>
      </c>
      <c r="I5" s="7">
        <v>1</v>
      </c>
      <c r="J5" s="7">
        <v>2</v>
      </c>
      <c r="K5" s="7">
        <v>3</v>
      </c>
      <c r="L5" s="7">
        <v>4</v>
      </c>
      <c r="M5" s="7">
        <v>5</v>
      </c>
      <c r="N5" s="7">
        <v>6</v>
      </c>
      <c r="O5" s="15" t="s">
        <v>10</v>
      </c>
    </row>
    <row r="6" spans="1:15">
      <c r="A6" s="9" t="s">
        <v>50</v>
      </c>
      <c r="B6" s="9" t="s">
        <v>47</v>
      </c>
      <c r="C6" s="9"/>
      <c r="D6" s="9"/>
      <c r="E6" s="9"/>
      <c r="F6" s="9"/>
      <c r="G6" s="9"/>
      <c r="H6" s="9"/>
      <c r="I6" s="9"/>
      <c r="J6" s="9"/>
      <c r="K6" s="9">
        <f>E6*2</f>
        <v>0</v>
      </c>
      <c r="L6" s="9">
        <f>F6*2</f>
        <v>0</v>
      </c>
      <c r="M6" s="9"/>
      <c r="N6" s="9"/>
      <c r="O6" s="9">
        <f>N6+M6+L6+K6+J6+I6</f>
        <v>0</v>
      </c>
    </row>
    <row r="7" spans="1:15">
      <c r="A7" s="9" t="s">
        <v>52</v>
      </c>
      <c r="B7" s="9" t="s">
        <v>28</v>
      </c>
      <c r="C7" s="9"/>
      <c r="D7" s="9"/>
      <c r="E7" s="9">
        <v>1</v>
      </c>
      <c r="F7" s="9">
        <v>5</v>
      </c>
      <c r="G7" s="9"/>
      <c r="H7" s="9"/>
      <c r="I7" s="9"/>
      <c r="J7" s="9"/>
      <c r="K7" s="9">
        <f t="shared" ref="K7:K18" si="0">E7*2</f>
        <v>2</v>
      </c>
      <c r="L7" s="9">
        <f t="shared" ref="L7:L18" si="1">F7*2</f>
        <v>10</v>
      </c>
      <c r="M7" s="9"/>
      <c r="N7" s="9"/>
      <c r="O7" s="9">
        <f t="shared" ref="O7:O18" si="2">N7+M7+L7+K7+J7+I7</f>
        <v>12</v>
      </c>
    </row>
    <row r="8" spans="1:15">
      <c r="A8" s="9" t="s">
        <v>55</v>
      </c>
      <c r="B8" s="9" t="s">
        <v>54</v>
      </c>
      <c r="C8" s="9"/>
      <c r="D8" s="9"/>
      <c r="E8" s="9"/>
      <c r="F8" s="9"/>
      <c r="G8" s="9"/>
      <c r="H8" s="9"/>
      <c r="I8" s="9"/>
      <c r="J8" s="9"/>
      <c r="K8" s="9">
        <f t="shared" si="0"/>
        <v>0</v>
      </c>
      <c r="L8" s="9">
        <f t="shared" si="1"/>
        <v>0</v>
      </c>
      <c r="M8" s="9"/>
      <c r="N8" s="9"/>
      <c r="O8" s="9">
        <f t="shared" si="2"/>
        <v>0</v>
      </c>
    </row>
    <row r="9" spans="1:15">
      <c r="A9" s="9" t="s">
        <v>49</v>
      </c>
      <c r="B9" s="9" t="s">
        <v>46</v>
      </c>
      <c r="C9" s="9"/>
      <c r="D9" s="9"/>
      <c r="E9" s="9">
        <v>1</v>
      </c>
      <c r="F9" s="9">
        <v>3</v>
      </c>
      <c r="G9" s="9"/>
      <c r="H9" s="9"/>
      <c r="I9" s="9"/>
      <c r="J9" s="9"/>
      <c r="K9" s="9">
        <f t="shared" si="0"/>
        <v>2</v>
      </c>
      <c r="L9" s="9">
        <f t="shared" si="1"/>
        <v>6</v>
      </c>
      <c r="M9" s="9"/>
      <c r="N9" s="9"/>
      <c r="O9" s="9">
        <f t="shared" si="2"/>
        <v>8</v>
      </c>
    </row>
    <row r="10" spans="1:15">
      <c r="A10" s="9" t="s">
        <v>51</v>
      </c>
      <c r="B10" s="9" t="s">
        <v>53</v>
      </c>
      <c r="C10" s="9"/>
      <c r="D10" s="9"/>
      <c r="E10" s="9">
        <v>2</v>
      </c>
      <c r="F10" s="9">
        <v>2</v>
      </c>
      <c r="G10" s="9"/>
      <c r="H10" s="9"/>
      <c r="I10" s="9"/>
      <c r="J10" s="9"/>
      <c r="K10" s="9">
        <f t="shared" si="0"/>
        <v>4</v>
      </c>
      <c r="L10" s="9">
        <f t="shared" si="1"/>
        <v>4</v>
      </c>
      <c r="M10" s="9"/>
      <c r="N10" s="9"/>
      <c r="O10" s="9">
        <f t="shared" si="2"/>
        <v>8</v>
      </c>
    </row>
    <row r="11" spans="1:15">
      <c r="A11" s="9" t="s">
        <v>118</v>
      </c>
      <c r="B11" s="9" t="s">
        <v>98</v>
      </c>
      <c r="C11" s="9"/>
      <c r="D11" s="9"/>
      <c r="E11" s="9">
        <v>1</v>
      </c>
      <c r="F11" s="9">
        <v>1</v>
      </c>
      <c r="G11" s="9"/>
      <c r="H11" s="9"/>
      <c r="I11" s="9"/>
      <c r="J11" s="9"/>
      <c r="K11" s="9">
        <f t="shared" si="0"/>
        <v>2</v>
      </c>
      <c r="L11" s="9">
        <f t="shared" si="1"/>
        <v>2</v>
      </c>
      <c r="M11" s="9"/>
      <c r="N11" s="9"/>
      <c r="O11" s="9">
        <f t="shared" si="2"/>
        <v>4</v>
      </c>
    </row>
    <row r="12" spans="1:15">
      <c r="A12" s="9" t="s">
        <v>61</v>
      </c>
      <c r="B12" s="9" t="s">
        <v>58</v>
      </c>
      <c r="C12" s="9"/>
      <c r="D12" s="9"/>
      <c r="E12" s="9">
        <v>1</v>
      </c>
      <c r="F12" s="9">
        <v>1</v>
      </c>
      <c r="G12" s="9"/>
      <c r="H12" s="9"/>
      <c r="I12" s="9"/>
      <c r="J12" s="9"/>
      <c r="K12" s="9">
        <f t="shared" si="0"/>
        <v>2</v>
      </c>
      <c r="L12" s="9">
        <f t="shared" si="1"/>
        <v>2</v>
      </c>
      <c r="M12" s="9"/>
      <c r="N12" s="9"/>
      <c r="O12" s="9">
        <f t="shared" si="2"/>
        <v>4</v>
      </c>
    </row>
    <row r="13" spans="1:15">
      <c r="A13" s="9" t="s">
        <v>60</v>
      </c>
      <c r="B13" s="9" t="s">
        <v>59</v>
      </c>
      <c r="C13" s="9"/>
      <c r="D13" s="9"/>
      <c r="E13" s="9">
        <v>2</v>
      </c>
      <c r="F13" s="9">
        <v>4</v>
      </c>
      <c r="G13" s="9"/>
      <c r="H13" s="9"/>
      <c r="I13" s="9"/>
      <c r="J13" s="9"/>
      <c r="K13" s="9">
        <f t="shared" si="0"/>
        <v>4</v>
      </c>
      <c r="L13" s="9">
        <f t="shared" si="1"/>
        <v>8</v>
      </c>
      <c r="M13" s="9"/>
      <c r="N13" s="9"/>
      <c r="O13" s="9">
        <f t="shared" si="2"/>
        <v>12</v>
      </c>
    </row>
    <row r="14" spans="1:15">
      <c r="A14" s="9" t="s">
        <v>119</v>
      </c>
      <c r="B14" s="9" t="s">
        <v>72</v>
      </c>
      <c r="C14" s="9"/>
      <c r="D14" s="9"/>
      <c r="E14" s="9"/>
      <c r="F14" s="9"/>
      <c r="G14" s="9"/>
      <c r="H14" s="9"/>
      <c r="I14" s="9"/>
      <c r="J14" s="9"/>
      <c r="K14" s="9">
        <f t="shared" si="0"/>
        <v>0</v>
      </c>
      <c r="L14" s="9">
        <f t="shared" si="1"/>
        <v>0</v>
      </c>
      <c r="M14" s="9"/>
      <c r="N14" s="9"/>
      <c r="O14" s="9">
        <f t="shared" si="2"/>
        <v>0</v>
      </c>
    </row>
    <row r="15" spans="1:15">
      <c r="A15" s="9" t="s">
        <v>123</v>
      </c>
      <c r="B15" s="9" t="s">
        <v>78</v>
      </c>
      <c r="C15" s="9"/>
      <c r="D15" s="9"/>
      <c r="E15" s="9"/>
      <c r="F15" s="9"/>
      <c r="G15" s="9"/>
      <c r="H15" s="9"/>
      <c r="I15" s="9"/>
      <c r="J15" s="9"/>
      <c r="K15" s="9">
        <f t="shared" si="0"/>
        <v>0</v>
      </c>
      <c r="L15" s="9">
        <f t="shared" si="1"/>
        <v>0</v>
      </c>
      <c r="M15" s="9"/>
      <c r="N15" s="9"/>
      <c r="O15" s="9">
        <f t="shared" si="2"/>
        <v>0</v>
      </c>
    </row>
    <row r="16" spans="1:15">
      <c r="A16" s="9" t="s">
        <v>122</v>
      </c>
      <c r="B16" s="9" t="s">
        <v>83</v>
      </c>
      <c r="C16" s="9"/>
      <c r="D16" s="9"/>
      <c r="E16" s="9">
        <v>2</v>
      </c>
      <c r="F16" s="9">
        <v>4</v>
      </c>
      <c r="G16" s="9"/>
      <c r="H16" s="9"/>
      <c r="I16" s="9"/>
      <c r="J16" s="9"/>
      <c r="K16" s="9">
        <f t="shared" si="0"/>
        <v>4</v>
      </c>
      <c r="L16" s="9">
        <f t="shared" si="1"/>
        <v>8</v>
      </c>
      <c r="M16" s="9"/>
      <c r="N16" s="9"/>
      <c r="O16" s="9">
        <f t="shared" si="2"/>
        <v>12</v>
      </c>
    </row>
    <row r="17" spans="1:15">
      <c r="A17" s="9" t="s">
        <v>121</v>
      </c>
      <c r="B17" s="9" t="s">
        <v>102</v>
      </c>
      <c r="C17" s="9"/>
      <c r="D17" s="9"/>
      <c r="E17" s="9">
        <v>2</v>
      </c>
      <c r="F17" s="9">
        <v>2</v>
      </c>
      <c r="G17" s="9"/>
      <c r="H17" s="9"/>
      <c r="I17" s="9"/>
      <c r="J17" s="9"/>
      <c r="K17" s="9">
        <f t="shared" si="0"/>
        <v>4</v>
      </c>
      <c r="L17" s="9">
        <f t="shared" si="1"/>
        <v>4</v>
      </c>
      <c r="M17" s="9"/>
      <c r="N17" s="9"/>
      <c r="O17" s="9">
        <f t="shared" si="2"/>
        <v>8</v>
      </c>
    </row>
    <row r="18" spans="1:15">
      <c r="A18" s="9" t="s">
        <v>120</v>
      </c>
      <c r="B18" s="9" t="s">
        <v>107</v>
      </c>
      <c r="C18" s="9"/>
      <c r="D18" s="9"/>
      <c r="E18" s="9">
        <v>1</v>
      </c>
      <c r="F18" s="9">
        <v>1</v>
      </c>
      <c r="G18" s="9"/>
      <c r="H18" s="9"/>
      <c r="I18" s="9"/>
      <c r="J18" s="9"/>
      <c r="K18" s="9">
        <f t="shared" si="0"/>
        <v>2</v>
      </c>
      <c r="L18" s="9">
        <f t="shared" si="1"/>
        <v>2</v>
      </c>
      <c r="M18" s="9"/>
      <c r="N18" s="9"/>
      <c r="O18" s="9">
        <f t="shared" si="2"/>
        <v>4</v>
      </c>
    </row>
  </sheetData>
  <mergeCells count="10">
    <mergeCell ref="A3:O3"/>
    <mergeCell ref="C4:H4"/>
    <mergeCell ref="I4:O4"/>
    <mergeCell ref="A4:A5"/>
    <mergeCell ref="B4:B5"/>
    <mergeCell ref="A1:O1"/>
    <mergeCell ref="A2:B2"/>
    <mergeCell ref="C2:D2"/>
    <mergeCell ref="F2:G2"/>
    <mergeCell ref="H2:I2"/>
  </mergeCells>
  <phoneticPr fontId="6" type="noConversion"/>
  <pageMargins left="0.75138888888888899" right="0.75138888888888899" top="1" bottom="1" header="0.51180555555555596" footer="0.51180555555555596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6" sqref="B16"/>
    </sheetView>
  </sheetViews>
  <sheetFormatPr defaultColWidth="9" defaultRowHeight="14.25"/>
  <cols>
    <col min="2" max="2" width="11" customWidth="1"/>
    <col min="3" max="3" width="11.75" customWidth="1"/>
    <col min="4" max="4" width="11" customWidth="1"/>
    <col min="5" max="5" width="11.625" customWidth="1"/>
    <col min="6" max="6" width="13.25" customWidth="1"/>
    <col min="7" max="7" width="11.875" customWidth="1"/>
    <col min="8" max="8" width="11.5" customWidth="1"/>
    <col min="9" max="9" width="12.625" customWidth="1"/>
    <col min="10" max="10" width="10.75" customWidth="1"/>
  </cols>
  <sheetData>
    <row r="1" spans="1:10" ht="45.75" customHeight="1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ht="21" customHeight="1">
      <c r="A2" s="108" t="s">
        <v>124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22.5" customHeight="1">
      <c r="A3" s="110" t="s">
        <v>38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0">
      <c r="A4" s="112" t="s">
        <v>6</v>
      </c>
      <c r="B4" s="111" t="s">
        <v>7</v>
      </c>
      <c r="C4" s="111" t="s">
        <v>39</v>
      </c>
      <c r="D4" s="111"/>
      <c r="E4" s="111" t="s">
        <v>40</v>
      </c>
      <c r="F4" s="111"/>
      <c r="G4" s="111" t="s">
        <v>41</v>
      </c>
      <c r="H4" s="111"/>
      <c r="I4" s="113" t="s">
        <v>10</v>
      </c>
      <c r="J4" s="111" t="s">
        <v>42</v>
      </c>
    </row>
    <row r="5" spans="1:10" ht="21">
      <c r="A5" s="112"/>
      <c r="B5" s="111"/>
      <c r="C5" s="1" t="s">
        <v>43</v>
      </c>
      <c r="D5" s="1" t="s">
        <v>44</v>
      </c>
      <c r="E5" s="1" t="s">
        <v>43</v>
      </c>
      <c r="F5" s="1" t="s">
        <v>44</v>
      </c>
      <c r="G5" s="1" t="s">
        <v>43</v>
      </c>
      <c r="H5" s="1" t="s">
        <v>44</v>
      </c>
      <c r="I5" s="113"/>
      <c r="J5" s="111"/>
    </row>
    <row r="6" spans="1:10" ht="15" customHeight="1">
      <c r="A6" s="9" t="s">
        <v>50</v>
      </c>
      <c r="B6" s="9" t="s">
        <v>47</v>
      </c>
      <c r="C6" s="2"/>
      <c r="D6" s="3"/>
      <c r="E6" s="2">
        <v>48</v>
      </c>
      <c r="F6" s="9">
        <v>0</v>
      </c>
      <c r="G6" s="2">
        <f>E6+C6</f>
        <v>48</v>
      </c>
      <c r="H6" s="3">
        <f>F6+D6</f>
        <v>0</v>
      </c>
      <c r="I6" s="2">
        <f>H6+G6</f>
        <v>48</v>
      </c>
      <c r="J6" s="4"/>
    </row>
    <row r="7" spans="1:10" ht="15" customHeight="1">
      <c r="A7" s="9" t="s">
        <v>52</v>
      </c>
      <c r="B7" s="9" t="s">
        <v>28</v>
      </c>
      <c r="C7" s="2"/>
      <c r="D7" s="3"/>
      <c r="E7" s="2">
        <v>170.9</v>
      </c>
      <c r="F7" s="9">
        <v>12</v>
      </c>
      <c r="G7" s="2">
        <f t="shared" ref="G7:G18" si="0">E7+C7</f>
        <v>170.9</v>
      </c>
      <c r="H7" s="3">
        <f t="shared" ref="H7:H18" si="1">F7+D7</f>
        <v>12</v>
      </c>
      <c r="I7" s="2">
        <f t="shared" ref="I7:I18" si="2">H7+G7</f>
        <v>182.9</v>
      </c>
      <c r="J7" s="2"/>
    </row>
    <row r="8" spans="1:10" ht="15" customHeight="1">
      <c r="A8" s="9" t="s">
        <v>55</v>
      </c>
      <c r="B8" s="9" t="s">
        <v>54</v>
      </c>
      <c r="C8" s="2"/>
      <c r="D8" s="3"/>
      <c r="E8" s="2">
        <v>147.69999999999999</v>
      </c>
      <c r="F8" s="9">
        <v>0</v>
      </c>
      <c r="G8" s="2">
        <f t="shared" si="0"/>
        <v>147.69999999999999</v>
      </c>
      <c r="H8" s="3">
        <f t="shared" si="1"/>
        <v>0</v>
      </c>
      <c r="I8" s="2">
        <f t="shared" si="2"/>
        <v>147.69999999999999</v>
      </c>
      <c r="J8" s="2"/>
    </row>
    <row r="9" spans="1:10" ht="15" customHeight="1">
      <c r="A9" s="9" t="s">
        <v>49</v>
      </c>
      <c r="B9" s="9" t="s">
        <v>46</v>
      </c>
      <c r="C9" s="2"/>
      <c r="D9" s="3"/>
      <c r="E9" s="2">
        <v>96</v>
      </c>
      <c r="F9" s="9">
        <v>8</v>
      </c>
      <c r="G9" s="2">
        <f t="shared" si="0"/>
        <v>96</v>
      </c>
      <c r="H9" s="3">
        <f t="shared" si="1"/>
        <v>8</v>
      </c>
      <c r="I9" s="2">
        <f t="shared" si="2"/>
        <v>104</v>
      </c>
      <c r="J9" s="2"/>
    </row>
    <row r="10" spans="1:10" ht="15" customHeight="1">
      <c r="A10" s="9" t="s">
        <v>51</v>
      </c>
      <c r="B10" s="9" t="s">
        <v>53</v>
      </c>
      <c r="C10" s="2"/>
      <c r="D10" s="3"/>
      <c r="E10" s="2">
        <v>128</v>
      </c>
      <c r="F10" s="9">
        <v>8</v>
      </c>
      <c r="G10" s="2">
        <f t="shared" si="0"/>
        <v>128</v>
      </c>
      <c r="H10" s="3">
        <f t="shared" si="1"/>
        <v>8</v>
      </c>
      <c r="I10" s="2">
        <f t="shared" si="2"/>
        <v>136</v>
      </c>
      <c r="J10" s="2"/>
    </row>
    <row r="11" spans="1:10" ht="15" customHeight="1">
      <c r="A11" s="9" t="s">
        <v>118</v>
      </c>
      <c r="B11" s="9" t="s">
        <v>98</v>
      </c>
      <c r="C11" s="2"/>
      <c r="D11" s="3"/>
      <c r="E11" s="2">
        <v>64</v>
      </c>
      <c r="F11" s="9">
        <v>4</v>
      </c>
      <c r="G11" s="2">
        <f t="shared" si="0"/>
        <v>64</v>
      </c>
      <c r="H11" s="3">
        <f t="shared" si="1"/>
        <v>4</v>
      </c>
      <c r="I11" s="2">
        <f t="shared" si="2"/>
        <v>68</v>
      </c>
      <c r="J11" s="2"/>
    </row>
    <row r="12" spans="1:10" ht="15" customHeight="1">
      <c r="A12" s="9" t="s">
        <v>61</v>
      </c>
      <c r="B12" s="9" t="s">
        <v>58</v>
      </c>
      <c r="C12" s="2"/>
      <c r="D12" s="3"/>
      <c r="E12" s="2">
        <v>64</v>
      </c>
      <c r="F12" s="9">
        <v>4</v>
      </c>
      <c r="G12" s="2">
        <f t="shared" si="0"/>
        <v>64</v>
      </c>
      <c r="H12" s="3">
        <f t="shared" si="1"/>
        <v>4</v>
      </c>
      <c r="I12" s="2">
        <f t="shared" si="2"/>
        <v>68</v>
      </c>
      <c r="J12" s="2"/>
    </row>
    <row r="13" spans="1:10" ht="15" customHeight="1">
      <c r="A13" s="9" t="s">
        <v>60</v>
      </c>
      <c r="B13" s="9" t="s">
        <v>59</v>
      </c>
      <c r="C13" s="2"/>
      <c r="D13" s="3"/>
      <c r="E13" s="2">
        <v>218.4</v>
      </c>
      <c r="F13" s="9">
        <v>12</v>
      </c>
      <c r="G13" s="2">
        <f t="shared" si="0"/>
        <v>218.4</v>
      </c>
      <c r="H13" s="3">
        <f t="shared" si="1"/>
        <v>12</v>
      </c>
      <c r="I13" s="2">
        <f t="shared" si="2"/>
        <v>230.4</v>
      </c>
      <c r="J13" s="2"/>
    </row>
    <row r="14" spans="1:10" ht="15" customHeight="1">
      <c r="A14" s="9" t="s">
        <v>119</v>
      </c>
      <c r="B14" s="9" t="s">
        <v>72</v>
      </c>
      <c r="C14" s="2"/>
      <c r="D14" s="3"/>
      <c r="E14" s="2">
        <v>96</v>
      </c>
      <c r="F14" s="9">
        <v>0</v>
      </c>
      <c r="G14" s="2">
        <f t="shared" si="0"/>
        <v>96</v>
      </c>
      <c r="H14" s="3">
        <f t="shared" si="1"/>
        <v>0</v>
      </c>
      <c r="I14" s="2">
        <f t="shared" si="2"/>
        <v>96</v>
      </c>
      <c r="J14" s="2"/>
    </row>
    <row r="15" spans="1:10" ht="15" customHeight="1">
      <c r="A15" s="9" t="s">
        <v>123</v>
      </c>
      <c r="B15" s="9" t="s">
        <v>78</v>
      </c>
      <c r="C15" s="2"/>
      <c r="D15" s="3"/>
      <c r="E15" s="2">
        <v>120</v>
      </c>
      <c r="F15" s="9">
        <v>0</v>
      </c>
      <c r="G15" s="2">
        <f t="shared" si="0"/>
        <v>120</v>
      </c>
      <c r="H15" s="3">
        <f t="shared" si="1"/>
        <v>0</v>
      </c>
      <c r="I15" s="2">
        <f t="shared" si="2"/>
        <v>120</v>
      </c>
      <c r="J15" s="2"/>
    </row>
    <row r="16" spans="1:10" ht="15" customHeight="1">
      <c r="A16" s="9" t="s">
        <v>122</v>
      </c>
      <c r="B16" s="9" t="s">
        <v>83</v>
      </c>
      <c r="C16" s="2"/>
      <c r="D16" s="3"/>
      <c r="E16" s="2">
        <v>129.6</v>
      </c>
      <c r="F16" s="9">
        <v>12</v>
      </c>
      <c r="G16" s="2">
        <f t="shared" si="0"/>
        <v>129.6</v>
      </c>
      <c r="H16" s="3">
        <f t="shared" si="1"/>
        <v>12</v>
      </c>
      <c r="I16" s="2">
        <f t="shared" si="2"/>
        <v>141.6</v>
      </c>
      <c r="J16" s="2"/>
    </row>
    <row r="17" spans="1:10" ht="15" customHeight="1">
      <c r="A17" s="9" t="s">
        <v>121</v>
      </c>
      <c r="B17" s="9" t="s">
        <v>102</v>
      </c>
      <c r="C17" s="2"/>
      <c r="D17" s="3"/>
      <c r="E17" s="2">
        <v>96</v>
      </c>
      <c r="F17" s="9">
        <v>8</v>
      </c>
      <c r="G17" s="2">
        <f t="shared" si="0"/>
        <v>96</v>
      </c>
      <c r="H17" s="3">
        <f t="shared" si="1"/>
        <v>8</v>
      </c>
      <c r="I17" s="2">
        <f t="shared" si="2"/>
        <v>104</v>
      </c>
      <c r="J17" s="2"/>
    </row>
    <row r="18" spans="1:10" ht="15" customHeight="1">
      <c r="A18" s="9" t="s">
        <v>120</v>
      </c>
      <c r="B18" s="9" t="s">
        <v>107</v>
      </c>
      <c r="C18" s="2"/>
      <c r="D18" s="3"/>
      <c r="E18" s="2">
        <v>48</v>
      </c>
      <c r="F18" s="9">
        <v>4</v>
      </c>
      <c r="G18" s="2">
        <f t="shared" si="0"/>
        <v>48</v>
      </c>
      <c r="H18" s="3">
        <f t="shared" si="1"/>
        <v>4</v>
      </c>
      <c r="I18" s="2">
        <f t="shared" si="2"/>
        <v>52</v>
      </c>
      <c r="J18" s="2"/>
    </row>
  </sheetData>
  <mergeCells count="10">
    <mergeCell ref="A1:J1"/>
    <mergeCell ref="A2:J2"/>
    <mergeCell ref="A3:J3"/>
    <mergeCell ref="C4:D4"/>
    <mergeCell ref="E4:F4"/>
    <mergeCell ref="G4:H4"/>
    <mergeCell ref="A4:A5"/>
    <mergeCell ref="B4:B5"/>
    <mergeCell ref="I4:I5"/>
    <mergeCell ref="J4:J5"/>
  </mergeCells>
  <phoneticPr fontId="6" type="noConversion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2020-2021-2工作量</vt:lpstr>
      <vt:lpstr>2020-2021-2其他工作量</vt:lpstr>
      <vt:lpstr>汇总表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</dc:creator>
  <cp:lastModifiedBy>lenovo</cp:lastModifiedBy>
  <cp:lastPrinted>2021-07-05T00:13:19Z</cp:lastPrinted>
  <dcterms:created xsi:type="dcterms:W3CDTF">2015-06-02T07:57:00Z</dcterms:created>
  <dcterms:modified xsi:type="dcterms:W3CDTF">2021-07-05T00:13:29Z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