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0490" windowHeight="7935" tabRatio="814"/>
  </bookViews>
  <sheets>
    <sheet name="2021年汇总表" sheetId="10" r:id="rId1"/>
    <sheet name="2020-2021-2工作量" sheetId="14" r:id="rId2"/>
    <sheet name="2020-2021-2其他工作量" sheetId="15" r:id="rId3"/>
    <sheet name="监考" sheetId="16" r:id="rId4"/>
    <sheet name="Sheet2" sheetId="17" r:id="rId5"/>
  </sheets>
  <calcPr calcId="124519"/>
</workbook>
</file>

<file path=xl/calcChain.xml><?xml version="1.0" encoding="utf-8"?>
<calcChain xmlns="http://schemas.openxmlformats.org/spreadsheetml/2006/main">
  <c r="U59" i="14"/>
  <c r="L62"/>
  <c r="L61"/>
  <c r="H34" i="10"/>
  <c r="I34" s="1"/>
  <c r="H32"/>
  <c r="I32" s="1"/>
  <c r="H28"/>
  <c r="I28" s="1"/>
  <c r="H26"/>
  <c r="H22"/>
  <c r="I22" s="1"/>
  <c r="H20"/>
  <c r="I20" s="1"/>
  <c r="H16"/>
  <c r="I16" s="1"/>
  <c r="H14"/>
  <c r="I14" s="1"/>
  <c r="H10"/>
  <c r="I10" s="1"/>
  <c r="H8"/>
  <c r="I8" s="1"/>
  <c r="I29"/>
  <c r="I35"/>
  <c r="G7"/>
  <c r="H7"/>
  <c r="I7" s="1"/>
  <c r="G8"/>
  <c r="G9"/>
  <c r="H9"/>
  <c r="I9" s="1"/>
  <c r="G10"/>
  <c r="G11"/>
  <c r="H11"/>
  <c r="I11" s="1"/>
  <c r="G12"/>
  <c r="H12"/>
  <c r="I12" s="1"/>
  <c r="G13"/>
  <c r="H13"/>
  <c r="I13" s="1"/>
  <c r="G14"/>
  <c r="G15"/>
  <c r="H15"/>
  <c r="I15" s="1"/>
  <c r="G16"/>
  <c r="G17"/>
  <c r="H17"/>
  <c r="I17" s="1"/>
  <c r="G18"/>
  <c r="H18"/>
  <c r="I18" s="1"/>
  <c r="G19"/>
  <c r="H19"/>
  <c r="I19" s="1"/>
  <c r="G20"/>
  <c r="G21"/>
  <c r="H21"/>
  <c r="I21" s="1"/>
  <c r="G22"/>
  <c r="G23"/>
  <c r="H23"/>
  <c r="I23" s="1"/>
  <c r="G24"/>
  <c r="H24"/>
  <c r="I24" s="1"/>
  <c r="G25"/>
  <c r="H25"/>
  <c r="G26"/>
  <c r="G27"/>
  <c r="H27"/>
  <c r="I27" s="1"/>
  <c r="G28"/>
  <c r="G29"/>
  <c r="H29"/>
  <c r="G30"/>
  <c r="H30"/>
  <c r="G31"/>
  <c r="H31"/>
  <c r="I31" s="1"/>
  <c r="G32"/>
  <c r="G33"/>
  <c r="H33"/>
  <c r="I33" s="1"/>
  <c r="G34"/>
  <c r="G35"/>
  <c r="H35"/>
  <c r="G36"/>
  <c r="H36"/>
  <c r="I36" s="1"/>
  <c r="G37"/>
  <c r="H37"/>
  <c r="I37" s="1"/>
  <c r="H6"/>
  <c r="I6" s="1"/>
  <c r="G6"/>
  <c r="I26" l="1"/>
  <c r="I25"/>
  <c r="I30"/>
  <c r="T38" i="14"/>
  <c r="N34" i="15" l="1"/>
  <c r="N35"/>
  <c r="N36"/>
  <c r="N37"/>
  <c r="M36"/>
  <c r="M37"/>
  <c r="L36"/>
  <c r="L37"/>
  <c r="K36"/>
  <c r="K37"/>
  <c r="I33"/>
  <c r="I34"/>
  <c r="I35"/>
  <c r="I36"/>
  <c r="I37"/>
  <c r="J22"/>
  <c r="J23"/>
  <c r="J24"/>
  <c r="J25"/>
  <c r="J26"/>
  <c r="J27"/>
  <c r="J28"/>
  <c r="J29"/>
  <c r="J30"/>
  <c r="J31"/>
  <c r="J32"/>
  <c r="J33"/>
  <c r="J34"/>
  <c r="J35"/>
  <c r="J36"/>
  <c r="J37"/>
  <c r="J7"/>
  <c r="J8"/>
  <c r="J9"/>
  <c r="J10"/>
  <c r="J11"/>
  <c r="J12"/>
  <c r="J13"/>
  <c r="J14"/>
  <c r="J15"/>
  <c r="J16"/>
  <c r="J17"/>
  <c r="J18"/>
  <c r="J19"/>
  <c r="J20"/>
  <c r="J21"/>
  <c r="J6"/>
  <c r="L24" i="14"/>
  <c r="O37" i="15" l="1"/>
  <c r="O36"/>
  <c r="L18" i="14"/>
  <c r="L19"/>
  <c r="T18"/>
  <c r="T17"/>
  <c r="L65"/>
  <c r="L64"/>
  <c r="L66"/>
  <c r="L67"/>
  <c r="L68"/>
  <c r="L63"/>
  <c r="L45"/>
  <c r="L46"/>
  <c r="L47"/>
  <c r="L48"/>
  <c r="L49"/>
  <c r="L50"/>
  <c r="L78"/>
  <c r="L79"/>
  <c r="L80"/>
  <c r="L81"/>
  <c r="L82"/>
  <c r="T9"/>
  <c r="T8"/>
  <c r="L27"/>
  <c r="L28"/>
  <c r="L86"/>
  <c r="U86" s="1"/>
  <c r="T29"/>
  <c r="L30"/>
  <c r="L31"/>
  <c r="L76"/>
  <c r="L74"/>
  <c r="L73"/>
  <c r="L72"/>
  <c r="L34"/>
  <c r="L35"/>
  <c r="L36"/>
  <c r="L33"/>
  <c r="L85"/>
  <c r="U85" s="1"/>
  <c r="L7"/>
  <c r="U7" s="1"/>
  <c r="L83"/>
  <c r="L11"/>
  <c r="L12"/>
  <c r="L39"/>
  <c r="L40"/>
  <c r="L41"/>
  <c r="L38"/>
  <c r="L21"/>
  <c r="L22"/>
  <c r="L23"/>
  <c r="L20"/>
  <c r="L52"/>
  <c r="L53"/>
  <c r="U51" s="1"/>
  <c r="L54"/>
  <c r="L55"/>
  <c r="L56"/>
  <c r="L57"/>
  <c r="L58"/>
  <c r="L51"/>
  <c r="T88"/>
  <c r="T87"/>
  <c r="L87"/>
  <c r="T43"/>
  <c r="T42"/>
  <c r="L42"/>
  <c r="U90"/>
  <c r="U38" l="1"/>
  <c r="U63"/>
  <c r="U33"/>
  <c r="U20"/>
  <c r="U87"/>
  <c r="U42"/>
  <c r="N7" i="15" l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6"/>
  <c r="L75" i="14"/>
  <c r="U72" s="1"/>
  <c r="M6" i="15"/>
  <c r="L6"/>
  <c r="K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L89" i="14"/>
  <c r="U89" s="1"/>
  <c r="L84"/>
  <c r="U84" s="1"/>
  <c r="U83"/>
  <c r="L77"/>
  <c r="U77" s="1"/>
  <c r="L71"/>
  <c r="L70"/>
  <c r="L69"/>
  <c r="L60"/>
  <c r="L29"/>
  <c r="U29" s="1"/>
  <c r="L17"/>
  <c r="U17" s="1"/>
  <c r="L13"/>
  <c r="L10"/>
  <c r="U10" s="1"/>
  <c r="L6"/>
  <c r="U6" s="1"/>
  <c r="L44"/>
  <c r="U44" s="1"/>
  <c r="L43"/>
  <c r="U43" s="1"/>
  <c r="U37"/>
  <c r="L32"/>
  <c r="U32" s="1"/>
  <c r="L26"/>
  <c r="U26" s="1"/>
  <c r="U25"/>
  <c r="T16"/>
  <c r="L16"/>
  <c r="T15"/>
  <c r="L15"/>
  <c r="L14"/>
  <c r="L9"/>
  <c r="L8"/>
  <c r="O34" i="15" l="1"/>
  <c r="O35"/>
  <c r="U15" i="14"/>
  <c r="U8"/>
  <c r="O10" i="15"/>
  <c r="O12"/>
  <c r="O14"/>
  <c r="O15"/>
  <c r="O11"/>
  <c r="O13"/>
  <c r="O16"/>
  <c r="O17"/>
  <c r="O18"/>
  <c r="O19"/>
  <c r="O20"/>
  <c r="O21"/>
  <c r="O22"/>
  <c r="O23"/>
  <c r="O24"/>
  <c r="O25"/>
  <c r="O27"/>
  <c r="O28"/>
  <c r="O29"/>
  <c r="O30"/>
  <c r="O31"/>
  <c r="O32"/>
  <c r="O33"/>
  <c r="O7"/>
  <c r="O6"/>
  <c r="O8"/>
  <c r="O9"/>
  <c r="O26"/>
  <c r="U69" i="14"/>
  <c r="U13"/>
  <c r="U24"/>
</calcChain>
</file>

<file path=xl/comments1.xml><?xml version="1.0" encoding="utf-8"?>
<comments xmlns="http://schemas.openxmlformats.org/spreadsheetml/2006/main">
  <authors>
    <author>Windows 用户</author>
  </authors>
  <commentList>
    <comment ref="U4" authorId="0">
      <text>
        <r>
          <rPr>
            <sz val="9"/>
            <rFont val="宋体"/>
            <family val="3"/>
            <charset val="134"/>
          </rPr>
          <t>教学工作量=小计1+小计2</t>
        </r>
      </text>
    </comment>
    <comment ref="J5" authorId="0">
      <text>
        <r>
          <rPr>
            <sz val="9"/>
            <rFont val="宋体"/>
            <family val="3"/>
            <charset val="134"/>
          </rPr>
          <t xml:space="preserve">当P≤45时，       K1=1；(P为学生人数)
当45＜P＜90时，K1=1+0.5*(P/45-1) 
当P≥90时，       K1=1.5+0.2*(P/45-2) </t>
        </r>
      </text>
    </comment>
    <comment ref="K5" authorId="0">
      <text>
        <r>
          <rPr>
            <sz val="9"/>
            <rFont val="宋体"/>
            <family val="3"/>
            <charset val="134"/>
          </rPr>
          <t xml:space="preserve">重复课：K2=0.8
普通课：K2=1.0
</t>
        </r>
      </text>
    </comment>
    <comment ref="L5" authorId="0">
      <text>
        <r>
          <rPr>
            <sz val="9"/>
            <rFont val="宋体"/>
            <family val="3"/>
            <charset val="134"/>
          </rPr>
          <t>工作量=实际课时*规模系数*课型系数</t>
        </r>
      </text>
    </comment>
    <comment ref="N5" authorId="0">
      <text>
        <r>
          <rPr>
            <sz val="9"/>
            <rFont val="宋体"/>
            <family val="3"/>
            <charset val="134"/>
          </rPr>
          <t>指共同指导同一的实践项目的教师人数。</t>
        </r>
      </text>
    </comment>
    <comment ref="O5" authorId="0">
      <text>
        <r>
          <rPr>
            <sz val="9"/>
            <rFont val="宋体"/>
            <family val="3"/>
            <charset val="134"/>
          </rPr>
          <t xml:space="preserve">类型1：指导校内阶段实训、课程设计
类型2：全程指导校外实践（含社会调查、写生、采风等）
</t>
        </r>
      </text>
    </comment>
    <comment ref="S5" authorId="0">
      <text>
        <r>
          <rPr>
            <sz val="9"/>
            <rFont val="宋体"/>
            <family val="3"/>
            <charset val="134"/>
          </rPr>
          <t>根据类型设定修正系数
类型1：K3=0.40
类型2：K3=0.26</t>
        </r>
      </text>
    </comment>
    <comment ref="T5" authorId="0">
      <text>
        <r>
          <rPr>
            <sz val="9"/>
            <rFont val="宋体"/>
            <family val="3"/>
            <charset val="134"/>
          </rPr>
          <t>工作量=K*学生数*周数/教师人数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C4" authorId="0">
      <text>
        <r>
          <rPr>
            <sz val="9"/>
            <rFont val="宋体"/>
            <family val="3"/>
            <charset val="134"/>
          </rPr>
          <t>工作项目一般包括：指导毕业设计、毕业答辩、出卷、阅卷、监考等。其他项目按相关规定执行。</t>
        </r>
      </text>
    </comment>
    <comment ref="I4" authorId="0">
      <text>
        <r>
          <rPr>
            <sz val="9"/>
            <rFont val="宋体"/>
            <family val="3"/>
            <charset val="134"/>
          </rPr>
          <t>出试卷（AB卷）：2课时/套
阅卷：2课时/自然班
监考：1课时/场
指导毕业设计：6课时/生
毕业答辩：3课时/生</t>
        </r>
      </text>
    </comment>
  </commentList>
</comments>
</file>

<file path=xl/sharedStrings.xml><?xml version="1.0" encoding="utf-8"?>
<sst xmlns="http://schemas.openxmlformats.org/spreadsheetml/2006/main" count="909" uniqueCount="340">
  <si>
    <t>班级</t>
  </si>
  <si>
    <t>开启余</t>
  </si>
  <si>
    <t>中医药学概论</t>
  </si>
  <si>
    <t>院（系、中心）：</t>
  </si>
  <si>
    <t>填表人：</t>
  </si>
  <si>
    <t>赵斯梅</t>
  </si>
  <si>
    <t>月</t>
  </si>
  <si>
    <t>日</t>
  </si>
  <si>
    <t>此表用于核定教师课堂教学与培养计划中规定的实践教学课时。填表时必须严格填写实际课时和相关系数（见标题栏内批注），不得自行增加或减少数据项目，数据统计一律采用公式计算。</t>
  </si>
  <si>
    <t>工号</t>
  </si>
  <si>
    <t>姓名</t>
  </si>
  <si>
    <t>课堂教学</t>
  </si>
  <si>
    <t>实践教学</t>
  </si>
  <si>
    <t>总计</t>
  </si>
  <si>
    <t>课程
名称</t>
  </si>
  <si>
    <t>计划
课时</t>
  </si>
  <si>
    <t>学生
人数</t>
  </si>
  <si>
    <t>周
课时</t>
  </si>
  <si>
    <t>上课
周数</t>
  </si>
  <si>
    <t>实际
课时</t>
  </si>
  <si>
    <t>规模
系数</t>
  </si>
  <si>
    <t>课型
系数</t>
  </si>
  <si>
    <t>小计1</t>
  </si>
  <si>
    <t>项目</t>
  </si>
  <si>
    <t>教师
人数</t>
  </si>
  <si>
    <t>类型</t>
  </si>
  <si>
    <t>实践
班级</t>
  </si>
  <si>
    <t>周
数</t>
  </si>
  <si>
    <t>修正
系数</t>
  </si>
  <si>
    <t>小计2</t>
  </si>
  <si>
    <t>高兆昶</t>
  </si>
  <si>
    <t>天然药物化学</t>
  </si>
  <si>
    <t>32</t>
  </si>
  <si>
    <t>刘德驹</t>
  </si>
  <si>
    <t>项东升</t>
  </si>
  <si>
    <t>实践</t>
  </si>
  <si>
    <t>王岚</t>
  </si>
  <si>
    <t>朱露山</t>
  </si>
  <si>
    <t>企业ERP模拟经营实训</t>
  </si>
  <si>
    <t>周秀芹</t>
  </si>
  <si>
    <t>顾东雅</t>
  </si>
  <si>
    <t>朱驯</t>
  </si>
  <si>
    <t>封怀兵</t>
  </si>
  <si>
    <t>王记莲</t>
  </si>
  <si>
    <t>宋春元</t>
  </si>
  <si>
    <t>李亮</t>
  </si>
  <si>
    <t>申宏丹</t>
  </si>
  <si>
    <t>程卫华</t>
  </si>
  <si>
    <t>金绍绨</t>
  </si>
  <si>
    <t>仓金顺</t>
  </si>
  <si>
    <t>陈健</t>
  </si>
  <si>
    <t>许雪儿</t>
  </si>
  <si>
    <t>此表用于除教师常规教学外的工作量统计。必须详细填写对应工作内容，项目多于6个，可插入列，数据统计一律采用公式计算。</t>
  </si>
  <si>
    <r>
      <rPr>
        <b/>
        <sz val="12"/>
        <color indexed="8"/>
        <rFont val="黑体"/>
        <family val="3"/>
        <charset val="134"/>
      </rPr>
      <t>工作项目</t>
    </r>
    <r>
      <rPr>
        <sz val="10"/>
        <color indexed="8"/>
        <rFont val="黑体"/>
        <family val="3"/>
        <charset val="134"/>
      </rPr>
      <t>（列出项目名称）</t>
    </r>
  </si>
  <si>
    <r>
      <rPr>
        <b/>
        <sz val="12"/>
        <color indexed="8"/>
        <rFont val="黑体"/>
        <family val="3"/>
        <charset val="134"/>
      </rPr>
      <t>工作量</t>
    </r>
    <r>
      <rPr>
        <sz val="10"/>
        <color indexed="8"/>
        <rFont val="黑体"/>
        <family val="3"/>
        <charset val="134"/>
      </rPr>
      <t>（对应前列工作项目折算的课时）</t>
    </r>
  </si>
  <si>
    <t>1 指导
毕业设计</t>
  </si>
  <si>
    <t>2 毕业答辩</t>
  </si>
  <si>
    <t>3 出卷</t>
  </si>
  <si>
    <t>4 阅卷</t>
  </si>
  <si>
    <t>5 监考</t>
  </si>
  <si>
    <t>金绍娣</t>
  </si>
  <si>
    <t>此表用于教师工作量汇总统计。请依据“教学工作量”和“其他工作量”2张分表统计，一律采用公式计算。</t>
  </si>
  <si>
    <t>第一学期</t>
  </si>
  <si>
    <t>第二学期</t>
  </si>
  <si>
    <t>小计</t>
  </si>
  <si>
    <t>备注</t>
  </si>
  <si>
    <t>学年应完成课时数</t>
  </si>
  <si>
    <t>教学
工作量</t>
  </si>
  <si>
    <t>其他
工作量</t>
  </si>
  <si>
    <t>应完成课时数</t>
  </si>
  <si>
    <t>院长                   院督导</t>
  </si>
  <si>
    <t xml:space="preserve">校督导、             药品生产技术专业负责人 </t>
  </si>
  <si>
    <t xml:space="preserve">药品经营管理专业带头人、 办公室主任  </t>
  </si>
  <si>
    <t>教学院长 分析团队负责人  院督导</t>
  </si>
  <si>
    <t>药物制剂技术专业负责人</t>
  </si>
  <si>
    <t>校督导</t>
  </si>
  <si>
    <t>药品与健康学院</t>
    <phoneticPr fontId="6" type="noConversion"/>
  </si>
  <si>
    <t>32</t>
    <phoneticPr fontId="6" type="noConversion"/>
  </si>
  <si>
    <t>药品1911</t>
    <phoneticPr fontId="6" type="noConversion"/>
  </si>
  <si>
    <t>制药车间工艺设备设计及安装</t>
    <phoneticPr fontId="6" type="noConversion"/>
  </si>
  <si>
    <t>冯露露</t>
    <phoneticPr fontId="56" type="noConversion"/>
  </si>
  <si>
    <t>刘磊</t>
    <phoneticPr fontId="56" type="noConversion"/>
  </si>
  <si>
    <t>杨柳</t>
    <phoneticPr fontId="56" type="noConversion"/>
  </si>
  <si>
    <t>董威辰</t>
    <phoneticPr fontId="56" type="noConversion"/>
  </si>
  <si>
    <t>幼健专业带头人</t>
    <phoneticPr fontId="56" type="noConversion"/>
  </si>
  <si>
    <t>王音音</t>
    <phoneticPr fontId="6" type="noConversion"/>
  </si>
  <si>
    <t>沈玉叶</t>
    <phoneticPr fontId="56" type="noConversion"/>
  </si>
  <si>
    <t>肖苏慧</t>
    <phoneticPr fontId="56" type="noConversion"/>
  </si>
  <si>
    <t>64</t>
    <phoneticPr fontId="6" type="noConversion"/>
  </si>
  <si>
    <t>幼健1915、1916</t>
    <phoneticPr fontId="6" type="noConversion"/>
  </si>
  <si>
    <t>药剂1921</t>
    <phoneticPr fontId="6" type="noConversion"/>
  </si>
  <si>
    <t>营养与健康</t>
    <phoneticPr fontId="6" type="noConversion"/>
  </si>
  <si>
    <t>幼健1911、1912</t>
    <phoneticPr fontId="6" type="noConversion"/>
  </si>
  <si>
    <t>幼健1915、1916</t>
    <phoneticPr fontId="6" type="noConversion"/>
  </si>
  <si>
    <t>冯露露</t>
    <phoneticPr fontId="56" type="noConversion"/>
  </si>
  <si>
    <t>刘磊</t>
    <phoneticPr fontId="56" type="noConversion"/>
  </si>
  <si>
    <t>幼健2023</t>
    <phoneticPr fontId="6" type="noConversion"/>
  </si>
  <si>
    <t>杨柳</t>
    <phoneticPr fontId="56" type="noConversion"/>
  </si>
  <si>
    <t>幼健1913、1914</t>
    <phoneticPr fontId="6" type="noConversion"/>
  </si>
  <si>
    <t>董威辰</t>
    <phoneticPr fontId="56" type="noConversion"/>
  </si>
  <si>
    <t>沈玉叶</t>
    <phoneticPr fontId="6" type="noConversion"/>
  </si>
  <si>
    <t>肖苏慧</t>
    <phoneticPr fontId="6" type="noConversion"/>
  </si>
  <si>
    <t>王音音</t>
    <phoneticPr fontId="6" type="noConversion"/>
  </si>
  <si>
    <t>幼健2031、2032</t>
    <phoneticPr fontId="6" type="noConversion"/>
  </si>
  <si>
    <t>幼健2011、2012</t>
    <phoneticPr fontId="6" type="noConversion"/>
  </si>
  <si>
    <t>药品经营2011</t>
  </si>
  <si>
    <t>药品经营2012</t>
  </si>
  <si>
    <t>药品经营1911</t>
  </si>
  <si>
    <t>药品经营1912</t>
  </si>
  <si>
    <t>林碧琦</t>
    <phoneticPr fontId="6" type="noConversion"/>
  </si>
  <si>
    <t>郑童</t>
    <phoneticPr fontId="6" type="noConversion"/>
  </si>
  <si>
    <t>6 其他（补考监考/出卷/阅卷）</t>
    <phoneticPr fontId="6" type="noConversion"/>
  </si>
  <si>
    <t>汽车学院</t>
    <phoneticPr fontId="56" type="noConversion"/>
  </si>
  <si>
    <t>孙开进</t>
    <phoneticPr fontId="6" type="noConversion"/>
  </si>
  <si>
    <t>备注</t>
    <phoneticPr fontId="6" type="noConversion"/>
  </si>
  <si>
    <t>教学秘书、院教学科研办公室主任</t>
    <phoneticPr fontId="6" type="noConversion"/>
  </si>
  <si>
    <t>盐城工业职业技术学院
2020-2021-2学期教师工作量汇总表</t>
    <phoneticPr fontId="56" type="noConversion"/>
  </si>
  <si>
    <t>张子鹏</t>
    <phoneticPr fontId="6" type="noConversion"/>
  </si>
  <si>
    <t>校工会</t>
    <phoneticPr fontId="6" type="noConversion"/>
  </si>
  <si>
    <t>读博</t>
    <phoneticPr fontId="6" type="noConversion"/>
  </si>
  <si>
    <t>学生办公室副主任</t>
    <phoneticPr fontId="56" type="noConversion"/>
  </si>
  <si>
    <t>资产管理员</t>
    <phoneticPr fontId="56" type="noConversion"/>
  </si>
  <si>
    <t>继续教育学院</t>
    <phoneticPr fontId="6" type="noConversion"/>
  </si>
  <si>
    <t>学院副书记</t>
    <phoneticPr fontId="56" type="noConversion"/>
  </si>
  <si>
    <t>盐城工业职业技术学院 2020-2021学年第二学期教师教学工作量统计表</t>
    <phoneticPr fontId="6" type="noConversion"/>
  </si>
  <si>
    <t>院（系、中心）：</t>
    <phoneticPr fontId="56" type="noConversion"/>
  </si>
  <si>
    <t>盐城工业职业技术学院 2021-2021学年第二学期教师其他工作量统计表</t>
    <phoneticPr fontId="6" type="noConversion"/>
  </si>
  <si>
    <t>宣志强</t>
    <phoneticPr fontId="56" type="noConversion"/>
  </si>
  <si>
    <t>宣志强</t>
    <phoneticPr fontId="6" type="noConversion"/>
  </si>
  <si>
    <t>宣志强</t>
    <phoneticPr fontId="6" type="noConversion"/>
  </si>
  <si>
    <t>图书馆</t>
    <phoneticPr fontId="6" type="noConversion"/>
  </si>
  <si>
    <t>制药工程技术</t>
    <phoneticPr fontId="62" type="noConversion"/>
  </si>
  <si>
    <t>药品1911</t>
    <phoneticPr fontId="62" type="noConversion"/>
  </si>
  <si>
    <t>制药分析技术Ⅰ</t>
    <phoneticPr fontId="6" type="noConversion"/>
  </si>
  <si>
    <t>药剂2031</t>
    <phoneticPr fontId="6" type="noConversion"/>
  </si>
  <si>
    <t>药物分析技能训练</t>
  </si>
  <si>
    <t>药品经营质量管理</t>
    <phoneticPr fontId="6" type="noConversion"/>
  </si>
  <si>
    <t>药品经营质量管理（GSP）实训</t>
    <phoneticPr fontId="6" type="noConversion"/>
  </si>
  <si>
    <t>教保课程模式</t>
    <phoneticPr fontId="6" type="noConversion"/>
  </si>
  <si>
    <t>教保课程模式</t>
    <phoneticPr fontId="6" type="noConversion"/>
  </si>
  <si>
    <t>医药企业管理</t>
  </si>
  <si>
    <t>婴幼儿体能与律动</t>
    <phoneticPr fontId="6" type="noConversion"/>
  </si>
  <si>
    <t>幼健1913</t>
    <phoneticPr fontId="6" type="noConversion"/>
  </si>
  <si>
    <t>幼健1914</t>
    <phoneticPr fontId="6" type="noConversion"/>
  </si>
  <si>
    <t>幼儿音乐2</t>
    <phoneticPr fontId="6" type="noConversion"/>
  </si>
  <si>
    <t>幼健2023</t>
    <phoneticPr fontId="6" type="noConversion"/>
  </si>
  <si>
    <t>幼健2024</t>
    <phoneticPr fontId="6" type="noConversion"/>
  </si>
  <si>
    <t>幼健1911</t>
    <phoneticPr fontId="6" type="noConversion"/>
  </si>
  <si>
    <t>钢琴弹唱3</t>
    <phoneticPr fontId="6" type="noConversion"/>
  </si>
  <si>
    <t>幼健1912</t>
    <phoneticPr fontId="6" type="noConversion"/>
  </si>
  <si>
    <t>中医药学概论</t>
    <phoneticPr fontId="6" type="noConversion"/>
  </si>
  <si>
    <t>信息检索与应用</t>
    <phoneticPr fontId="6" type="noConversion"/>
  </si>
  <si>
    <t>药质/分析1921</t>
    <phoneticPr fontId="6" type="noConversion"/>
  </si>
  <si>
    <t>药剂2021/药剂2031</t>
    <phoneticPr fontId="6" type="noConversion"/>
  </si>
  <si>
    <t>药物分析</t>
  </si>
  <si>
    <t>常用分析仪器使用与维护</t>
    <phoneticPr fontId="62" type="noConversion"/>
  </si>
  <si>
    <t>药质/分析1921</t>
    <phoneticPr fontId="62" type="noConversion"/>
  </si>
  <si>
    <t>药物分析</t>
    <phoneticPr fontId="62" type="noConversion"/>
  </si>
  <si>
    <t>药品检测综合实训</t>
  </si>
  <si>
    <t>中药制剂技术</t>
    <phoneticPr fontId="62" type="noConversion"/>
  </si>
  <si>
    <t>药剂1921</t>
    <phoneticPr fontId="62" type="noConversion"/>
  </si>
  <si>
    <t>药用分析化学</t>
    <phoneticPr fontId="62" type="noConversion"/>
  </si>
  <si>
    <t>制药分析技术Ⅰ*</t>
    <phoneticPr fontId="62" type="noConversion"/>
  </si>
  <si>
    <t>药品2011</t>
    <phoneticPr fontId="62" type="noConversion"/>
  </si>
  <si>
    <t>药物分析工技能训练与考级</t>
    <phoneticPr fontId="62" type="noConversion"/>
  </si>
  <si>
    <t>制药分析技术Ⅰ</t>
    <phoneticPr fontId="62" type="noConversion"/>
  </si>
  <si>
    <t>药剂2021</t>
    <phoneticPr fontId="62" type="noConversion"/>
  </si>
  <si>
    <t>药品经营1931</t>
  </si>
  <si>
    <t>48</t>
    <phoneticPr fontId="6" type="noConversion"/>
  </si>
  <si>
    <t>自然科学概论</t>
    <phoneticPr fontId="62" type="noConversion"/>
  </si>
  <si>
    <t>幼健2024/2025班</t>
    <phoneticPr fontId="62" type="noConversion"/>
  </si>
  <si>
    <t>幼健2021、2022、2023</t>
    <phoneticPr fontId="6" type="noConversion"/>
  </si>
  <si>
    <t>30</t>
    <phoneticPr fontId="56" type="noConversion"/>
  </si>
  <si>
    <t>2</t>
    <phoneticPr fontId="56" type="noConversion"/>
  </si>
  <si>
    <t>钢琴弹唱3</t>
    <phoneticPr fontId="62" type="noConversion"/>
  </si>
  <si>
    <t>幼健1913</t>
    <phoneticPr fontId="62" type="noConversion"/>
  </si>
  <si>
    <t>幼健1915</t>
    <phoneticPr fontId="62" type="noConversion"/>
  </si>
  <si>
    <t>幼健1916</t>
    <phoneticPr fontId="62" type="noConversion"/>
  </si>
  <si>
    <t>药物化学</t>
  </si>
  <si>
    <t>药物分析技术</t>
    <phoneticPr fontId="6" type="noConversion"/>
  </si>
  <si>
    <t>药物分析技术*</t>
    <phoneticPr fontId="6" type="noConversion"/>
  </si>
  <si>
    <t>幼儿园游戏与教材教法</t>
    <phoneticPr fontId="6" type="noConversion"/>
  </si>
  <si>
    <t>幼儿园组织与管理</t>
    <phoneticPr fontId="6" type="noConversion"/>
  </si>
  <si>
    <t>幼健1911/1912班</t>
    <phoneticPr fontId="6" type="noConversion"/>
  </si>
  <si>
    <t>化工安全技术</t>
    <phoneticPr fontId="6" type="noConversion"/>
  </si>
  <si>
    <t>药品1911</t>
    <phoneticPr fontId="6" type="noConversion"/>
  </si>
  <si>
    <t>制药单元操作技术Ⅱ*</t>
    <phoneticPr fontId="6" type="noConversion"/>
  </si>
  <si>
    <t>药品安全生产技术</t>
    <phoneticPr fontId="6" type="noConversion"/>
  </si>
  <si>
    <t>制药车间工艺设备设计及安装</t>
  </si>
  <si>
    <t>药物信息检索技术#</t>
    <phoneticPr fontId="6" type="noConversion"/>
  </si>
  <si>
    <t>制药基础化学Ⅱ</t>
    <phoneticPr fontId="6" type="noConversion"/>
  </si>
  <si>
    <t>药品2012</t>
    <phoneticPr fontId="6" type="noConversion"/>
  </si>
  <si>
    <t>药用基础化学Ⅱ</t>
    <phoneticPr fontId="6" type="noConversion"/>
  </si>
  <si>
    <t>药剂2021</t>
    <phoneticPr fontId="6" type="noConversion"/>
  </si>
  <si>
    <t>制药单元操作技术</t>
    <phoneticPr fontId="6" type="noConversion"/>
  </si>
  <si>
    <t>实用药物商品知识</t>
    <phoneticPr fontId="6" type="noConversion"/>
  </si>
  <si>
    <t>实用药物商品知识</t>
  </si>
  <si>
    <t>幼健2032</t>
    <phoneticPr fontId="6" type="noConversion"/>
  </si>
  <si>
    <t>制药基础化学Ⅱ</t>
    <phoneticPr fontId="6" type="noConversion"/>
  </si>
  <si>
    <t>药品2011</t>
    <phoneticPr fontId="6" type="noConversion"/>
  </si>
  <si>
    <t>制药小试操作及中试</t>
    <phoneticPr fontId="6" type="noConversion"/>
  </si>
  <si>
    <t>药品2011</t>
    <phoneticPr fontId="6" type="noConversion"/>
  </si>
  <si>
    <t>幼健1916</t>
    <phoneticPr fontId="6" type="noConversion"/>
  </si>
  <si>
    <t>幼健1915</t>
    <phoneticPr fontId="6" type="noConversion"/>
  </si>
  <si>
    <t>婴幼儿行为观察与记录</t>
    <phoneticPr fontId="6" type="noConversion"/>
  </si>
  <si>
    <t>幼健2023/2024/2025班</t>
    <phoneticPr fontId="6" type="noConversion"/>
  </si>
  <si>
    <t>幼健1913/1914班</t>
    <phoneticPr fontId="6" type="noConversion"/>
  </si>
  <si>
    <t>幼健1915/1916班</t>
    <phoneticPr fontId="6" type="noConversion"/>
  </si>
  <si>
    <t>营养与健康</t>
  </si>
  <si>
    <t>婴幼儿健康评估</t>
    <phoneticPr fontId="6" type="noConversion"/>
  </si>
  <si>
    <t>创造力教育</t>
    <phoneticPr fontId="6" type="noConversion"/>
  </si>
  <si>
    <t>幼健2022</t>
    <phoneticPr fontId="6" type="noConversion"/>
  </si>
  <si>
    <t>幼健2025</t>
    <phoneticPr fontId="6" type="noConversion"/>
  </si>
  <si>
    <t>幼儿园课程</t>
    <phoneticPr fontId="6" type="noConversion"/>
  </si>
  <si>
    <t>幼健1913/1914合班</t>
    <phoneticPr fontId="62" type="noConversion"/>
  </si>
  <si>
    <t>幼健1915/1916合班</t>
    <phoneticPr fontId="62" type="noConversion"/>
  </si>
  <si>
    <t>幼健2021/2022合班</t>
    <phoneticPr fontId="62" type="noConversion"/>
  </si>
  <si>
    <t>幼健2023/2024/2025班</t>
    <phoneticPr fontId="62" type="noConversion"/>
  </si>
  <si>
    <t>幼健2031、2032</t>
    <phoneticPr fontId="62" type="noConversion"/>
  </si>
  <si>
    <t>幼健2021</t>
    <phoneticPr fontId="6" type="noConversion"/>
  </si>
  <si>
    <t>专业英语</t>
    <phoneticPr fontId="6" type="noConversion"/>
  </si>
  <si>
    <t>药质/分析1921</t>
    <phoneticPr fontId="6" type="noConversion"/>
  </si>
  <si>
    <t>药用分析化学</t>
  </si>
  <si>
    <t>化学分析技术</t>
    <phoneticPr fontId="62" type="noConversion"/>
  </si>
  <si>
    <t>药质2021</t>
    <phoneticPr fontId="62" type="noConversion"/>
  </si>
  <si>
    <t>制药分析技术Ⅰ*</t>
    <phoneticPr fontId="62" type="noConversion"/>
  </si>
  <si>
    <t>药品2012</t>
    <phoneticPr fontId="62" type="noConversion"/>
  </si>
  <si>
    <t>化学分析综合实训</t>
    <phoneticPr fontId="62" type="noConversion"/>
  </si>
  <si>
    <t>药物分析工技能训练与考级</t>
    <phoneticPr fontId="62" type="noConversion"/>
  </si>
  <si>
    <t>药品2012</t>
    <phoneticPr fontId="62" type="noConversion"/>
  </si>
  <si>
    <t>生物化学</t>
  </si>
  <si>
    <t>药管1911、1912、1931</t>
    <phoneticPr fontId="6" type="noConversion"/>
  </si>
  <si>
    <t>药品与健康学院2020-2021学年第二学期期末考试安排</t>
    <phoneticPr fontId="6" type="noConversion"/>
  </si>
  <si>
    <t xml:space="preserve"> 7月2日  星期五  上午8:00-10:00</t>
    <phoneticPr fontId="6" type="noConversion"/>
  </si>
  <si>
    <t>科目</t>
  </si>
  <si>
    <t>考场</t>
  </si>
  <si>
    <t>学号</t>
  </si>
  <si>
    <t>人数</t>
  </si>
  <si>
    <t>监考教师</t>
  </si>
  <si>
    <t>药学院201</t>
    <phoneticPr fontId="6" type="noConversion"/>
  </si>
  <si>
    <t>全班</t>
    <phoneticPr fontId="6" type="noConversion"/>
  </si>
  <si>
    <t>项东升 顾东雅</t>
    <phoneticPr fontId="6" type="noConversion"/>
  </si>
  <si>
    <t>公共1204</t>
    <phoneticPr fontId="6" type="noConversion"/>
  </si>
  <si>
    <t>许雪儿 刘磊</t>
    <phoneticPr fontId="6" type="noConversion"/>
  </si>
  <si>
    <t>药学院202</t>
    <phoneticPr fontId="6" type="noConversion"/>
  </si>
  <si>
    <t>周秀芹 朱露山</t>
    <phoneticPr fontId="6" type="noConversion"/>
  </si>
  <si>
    <t>公共5308</t>
    <phoneticPr fontId="6" type="noConversion"/>
  </si>
  <si>
    <t>王记莲 宋春元</t>
    <phoneticPr fontId="6" type="noConversion"/>
  </si>
  <si>
    <t>公共2201</t>
    <phoneticPr fontId="6" type="noConversion"/>
  </si>
  <si>
    <t>金绍娣 仓金顺</t>
    <phoneticPr fontId="6" type="noConversion"/>
  </si>
  <si>
    <r>
      <t>公共3</t>
    </r>
    <r>
      <rPr>
        <b/>
        <sz val="9"/>
        <rFont val="宋体"/>
        <family val="3"/>
        <charset val="134"/>
      </rPr>
      <t>301</t>
    </r>
    <phoneticPr fontId="6" type="noConversion"/>
  </si>
  <si>
    <t>开启余 陈健</t>
    <phoneticPr fontId="6" type="noConversion"/>
  </si>
  <si>
    <t>幼健2021</t>
  </si>
  <si>
    <t>公共4502</t>
    <phoneticPr fontId="6" type="noConversion"/>
  </si>
  <si>
    <t>杨柳</t>
    <phoneticPr fontId="6" type="noConversion"/>
  </si>
  <si>
    <t>幼健2022</t>
  </si>
  <si>
    <t>公共4503</t>
    <phoneticPr fontId="6" type="noConversion"/>
  </si>
  <si>
    <t>冯露露</t>
    <phoneticPr fontId="6" type="noConversion"/>
  </si>
  <si>
    <t>幼健2023</t>
  </si>
  <si>
    <t>公共4504</t>
    <phoneticPr fontId="6" type="noConversion"/>
  </si>
  <si>
    <t>幼健2024</t>
  </si>
  <si>
    <t>药学院203</t>
    <phoneticPr fontId="6" type="noConversion"/>
  </si>
  <si>
    <t>幼健2025</t>
  </si>
  <si>
    <t>公共4506</t>
    <phoneticPr fontId="6" type="noConversion"/>
  </si>
  <si>
    <t>幼健2031</t>
    <phoneticPr fontId="6" type="noConversion"/>
  </si>
  <si>
    <t>公共4507</t>
    <phoneticPr fontId="6" type="noConversion"/>
  </si>
  <si>
    <t>公共4508</t>
    <phoneticPr fontId="6" type="noConversion"/>
  </si>
  <si>
    <t>申宏丹 张子鹏</t>
    <phoneticPr fontId="6" type="noConversion"/>
  </si>
  <si>
    <t xml:space="preserve"> 7月2日  星期五  下午2:00-4:00</t>
    <phoneticPr fontId="6" type="noConversion"/>
  </si>
  <si>
    <t>公共3301</t>
    <phoneticPr fontId="6" type="noConversion"/>
  </si>
  <si>
    <t xml:space="preserve"> 7月3日  星期六  上午8:00-10:00</t>
    <phoneticPr fontId="6" type="noConversion"/>
  </si>
  <si>
    <t>实用药理学基础</t>
    <phoneticPr fontId="6" type="noConversion"/>
  </si>
  <si>
    <t>项东升</t>
    <phoneticPr fontId="6" type="noConversion"/>
  </si>
  <si>
    <t>生物化学</t>
    <phoneticPr fontId="6" type="noConversion"/>
  </si>
  <si>
    <t xml:space="preserve">许雪儿 </t>
    <phoneticPr fontId="6" type="noConversion"/>
  </si>
  <si>
    <t>朱露山</t>
    <phoneticPr fontId="6" type="noConversion"/>
  </si>
  <si>
    <t>药理学</t>
    <phoneticPr fontId="6" type="noConversion"/>
  </si>
  <si>
    <t>药学院202</t>
  </si>
  <si>
    <t>王记莲 顾东雅</t>
    <phoneticPr fontId="6" type="noConversion"/>
  </si>
  <si>
    <t>制药分析技术Ⅰ*</t>
    <phoneticPr fontId="6" type="noConversion"/>
  </si>
  <si>
    <t>金绍娣</t>
    <phoneticPr fontId="6" type="noConversion"/>
  </si>
  <si>
    <t>开启余</t>
    <phoneticPr fontId="6" type="noConversion"/>
  </si>
  <si>
    <t>药品经营质量管理</t>
  </si>
  <si>
    <t>药用分析化学</t>
    <phoneticPr fontId="6" type="noConversion"/>
  </si>
  <si>
    <t>常用分析仪器使用与维护</t>
    <phoneticPr fontId="6" type="noConversion"/>
  </si>
  <si>
    <t>药学院203</t>
  </si>
  <si>
    <t>药质2021</t>
    <phoneticPr fontId="6" type="noConversion"/>
  </si>
  <si>
    <t>化学分析技术</t>
    <phoneticPr fontId="6" type="noConversion"/>
  </si>
  <si>
    <t>申宏丹</t>
    <phoneticPr fontId="6" type="noConversion"/>
  </si>
  <si>
    <t xml:space="preserve"> 7月3日  星期六  下午2:00-4:00</t>
    <phoneticPr fontId="6" type="noConversion"/>
  </si>
  <si>
    <t>公共5308</t>
  </si>
  <si>
    <t xml:space="preserve">项东升 </t>
    <phoneticPr fontId="6" type="noConversion"/>
  </si>
  <si>
    <t>许雪儿</t>
    <phoneticPr fontId="6" type="noConversion"/>
  </si>
  <si>
    <t xml:space="preserve">周秀芹 </t>
    <phoneticPr fontId="6" type="noConversion"/>
  </si>
  <si>
    <t xml:space="preserve">金绍娣 </t>
    <phoneticPr fontId="6" type="noConversion"/>
  </si>
  <si>
    <t>药物分析</t>
    <phoneticPr fontId="6" type="noConversion"/>
  </si>
  <si>
    <t>公共4505</t>
    <phoneticPr fontId="6" type="noConversion"/>
  </si>
  <si>
    <r>
      <t>7月4</t>
    </r>
    <r>
      <rPr>
        <b/>
        <sz val="10"/>
        <rFont val="宋体"/>
        <family val="3"/>
        <charset val="134"/>
      </rPr>
      <t>日  星期日  上午8:00-10:00</t>
    </r>
    <phoneticPr fontId="6" type="noConversion"/>
  </si>
  <si>
    <t>药物制剂技术*</t>
    <phoneticPr fontId="6" type="noConversion"/>
  </si>
  <si>
    <t>公共4504</t>
  </si>
  <si>
    <t>高等数学</t>
    <phoneticPr fontId="6" type="noConversion"/>
  </si>
  <si>
    <t>药物制剂技术</t>
    <phoneticPr fontId="6" type="noConversion"/>
  </si>
  <si>
    <t>有机化学</t>
    <phoneticPr fontId="6" type="noConversion"/>
  </si>
  <si>
    <r>
      <t>7月4</t>
    </r>
    <r>
      <rPr>
        <b/>
        <sz val="10"/>
        <rFont val="宋体"/>
        <family val="3"/>
        <charset val="134"/>
      </rPr>
      <t>日  星期日  下午2:00-4:00</t>
    </r>
    <phoneticPr fontId="6" type="noConversion"/>
  </si>
  <si>
    <t>制药工程技术</t>
    <phoneticPr fontId="6" type="noConversion"/>
  </si>
  <si>
    <t>肖苏慧 沈玉叶</t>
    <phoneticPr fontId="6" type="noConversion"/>
  </si>
  <si>
    <t>药物制剂技术</t>
  </si>
  <si>
    <t xml:space="preserve">王记莲 </t>
    <phoneticPr fontId="6" type="noConversion"/>
  </si>
  <si>
    <t>中药鉴定技术</t>
    <phoneticPr fontId="6" type="noConversion"/>
  </si>
  <si>
    <r>
      <t>7月5</t>
    </r>
    <r>
      <rPr>
        <b/>
        <sz val="10"/>
        <rFont val="宋体"/>
        <family val="3"/>
        <charset val="134"/>
      </rPr>
      <t>日  星期一  上午8:00-10:00</t>
    </r>
    <phoneticPr fontId="6" type="noConversion"/>
  </si>
  <si>
    <t>中药制剂技术</t>
    <phoneticPr fontId="6" type="noConversion"/>
  </si>
  <si>
    <t xml:space="preserve">肖苏慧 </t>
    <phoneticPr fontId="6" type="noConversion"/>
  </si>
  <si>
    <t>刘德驹、朱驯 巡考</t>
    <phoneticPr fontId="6" type="noConversion"/>
  </si>
  <si>
    <t>项东升</t>
    <phoneticPr fontId="6" type="noConversion"/>
  </si>
  <si>
    <t xml:space="preserve">许雪儿 </t>
    <phoneticPr fontId="6" type="noConversion"/>
  </si>
  <si>
    <t>刘磊</t>
  </si>
  <si>
    <t xml:space="preserve">周秀芹 </t>
    <phoneticPr fontId="6" type="noConversion"/>
  </si>
  <si>
    <t>王记莲</t>
    <phoneticPr fontId="6" type="noConversion"/>
  </si>
  <si>
    <t xml:space="preserve">金绍娣 </t>
    <phoneticPr fontId="6" type="noConversion"/>
  </si>
  <si>
    <t xml:space="preserve">开启余 </t>
    <phoneticPr fontId="6" type="noConversion"/>
  </si>
  <si>
    <t xml:space="preserve">申宏丹 </t>
    <phoneticPr fontId="6" type="noConversion"/>
  </si>
  <si>
    <t>张子鹏</t>
  </si>
  <si>
    <t xml:space="preserve">项东升 </t>
    <phoneticPr fontId="6" type="noConversion"/>
  </si>
  <si>
    <t>许雪儿</t>
    <phoneticPr fontId="6" type="noConversion"/>
  </si>
  <si>
    <t xml:space="preserve">王记莲 </t>
    <phoneticPr fontId="6" type="noConversion"/>
  </si>
  <si>
    <t>申宏丹</t>
    <phoneticPr fontId="6" type="noConversion"/>
  </si>
  <si>
    <t xml:space="preserve">肖苏慧 </t>
    <phoneticPr fontId="6" type="noConversion"/>
  </si>
  <si>
    <t>沈玉叶</t>
  </si>
  <si>
    <t>杨柳</t>
    <phoneticPr fontId="6" type="noConversion"/>
  </si>
  <si>
    <t>冯露露</t>
    <phoneticPr fontId="6" type="noConversion"/>
  </si>
  <si>
    <t>郑童</t>
    <phoneticPr fontId="6" type="noConversion"/>
  </si>
  <si>
    <t>林碧琦</t>
    <phoneticPr fontId="6" type="noConversion"/>
  </si>
  <si>
    <t>朱露山</t>
    <phoneticPr fontId="6" type="noConversion"/>
  </si>
  <si>
    <t>金绍娣</t>
    <phoneticPr fontId="6" type="noConversion"/>
  </si>
  <si>
    <t>开启余</t>
    <phoneticPr fontId="6" type="noConversion"/>
  </si>
  <si>
    <t>张子鹏</t>
    <phoneticPr fontId="6" type="noConversion"/>
  </si>
  <si>
    <t>顾东雅</t>
    <phoneticPr fontId="6" type="noConversion"/>
  </si>
  <si>
    <t>刘磊</t>
    <phoneticPr fontId="6" type="noConversion"/>
  </si>
  <si>
    <t>宋春元</t>
    <phoneticPr fontId="6" type="noConversion"/>
  </si>
  <si>
    <t>院（系、中心）：药品与健康学院    填表人：赵斯梅 填表日期：2021年7月4日</t>
    <phoneticPr fontId="56" type="noConversion"/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</si>
</sst>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_ "/>
    <numFmt numFmtId="178" formatCode="0.0_);[Red]\(0.0\)"/>
    <numFmt numFmtId="179" formatCode="0.00_);[Red]\(0.00\)"/>
    <numFmt numFmtId="180" formatCode="0_ "/>
    <numFmt numFmtId="181" formatCode="0.00_ "/>
  </numFmts>
  <fonts count="68">
    <font>
      <sz val="12"/>
      <name val="宋体"/>
      <charset val="134"/>
    </font>
    <font>
      <b/>
      <sz val="16"/>
      <color indexed="8"/>
      <name val="黑体"/>
      <family val="3"/>
      <charset val="134"/>
    </font>
    <font>
      <b/>
      <sz val="12"/>
      <color rgb="FF000000"/>
      <name val="黑体"/>
      <family val="3"/>
      <charset val="134"/>
    </font>
    <font>
      <sz val="9"/>
      <color indexed="10"/>
      <name val="宋体"/>
      <family val="3"/>
      <charset val="134"/>
    </font>
    <font>
      <b/>
      <sz val="12"/>
      <color indexed="8"/>
      <name val="黑体"/>
      <family val="3"/>
      <charset val="134"/>
    </font>
    <font>
      <b/>
      <sz val="8"/>
      <color indexed="8"/>
      <name val="黑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2"/>
      <name val="黑体"/>
      <family val="3"/>
      <charset val="134"/>
    </font>
    <font>
      <sz val="12"/>
      <color indexed="8"/>
      <name val="黑体"/>
      <family val="3"/>
      <charset val="134"/>
    </font>
    <font>
      <b/>
      <sz val="8"/>
      <color rgb="FFFF0000"/>
      <name val="黑体"/>
      <family val="3"/>
      <charset val="134"/>
    </font>
    <font>
      <b/>
      <sz val="12"/>
      <name val="宋体"/>
      <family val="3"/>
      <charset val="134"/>
    </font>
    <font>
      <sz val="9"/>
      <color indexed="8"/>
      <name val="宋体"/>
      <family val="3"/>
      <charset val="134"/>
      <scheme val="major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Arial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b/>
      <sz val="11"/>
      <color indexed="8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5"/>
      <color indexed="56"/>
      <name val="Tahoma"/>
      <family val="2"/>
    </font>
    <font>
      <sz val="11"/>
      <color indexed="62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56"/>
      <name val="Tahoma"/>
      <family val="2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3"/>
      <color indexed="56"/>
      <name val="宋体"/>
      <family val="3"/>
      <charset val="134"/>
    </font>
    <font>
      <sz val="11"/>
      <color indexed="17"/>
      <name val="Tahoma"/>
      <family val="2"/>
    </font>
    <font>
      <i/>
      <sz val="11"/>
      <color indexed="23"/>
      <name val="Tahoma"/>
      <family val="2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Tahoma"/>
      <family val="2"/>
    </font>
    <font>
      <sz val="11"/>
      <color indexed="52"/>
      <name val="宋体"/>
      <family val="3"/>
      <charset val="134"/>
    </font>
    <font>
      <sz val="10"/>
      <color indexed="8"/>
      <name val="黑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ajor"/>
    </font>
    <font>
      <b/>
      <sz val="9"/>
      <color indexed="8"/>
      <name val="黑体"/>
      <family val="3"/>
      <charset val="134"/>
    </font>
    <font>
      <sz val="9"/>
      <name val="宋体"/>
      <family val="3"/>
      <charset val="134"/>
      <scheme val="maj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  <scheme val="major"/>
    </font>
    <font>
      <b/>
      <sz val="9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35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0" borderId="0"/>
    <xf numFmtId="0" fontId="18" fillId="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54" fillId="0" borderId="0"/>
    <xf numFmtId="0" fontId="22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54" fillId="0" borderId="0"/>
    <xf numFmtId="0" fontId="54" fillId="13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0" borderId="0"/>
    <xf numFmtId="0" fontId="25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35" fillId="0" borderId="11" applyNumberFormat="0" applyFill="0" applyAlignment="0" applyProtection="0">
      <alignment vertical="center"/>
    </xf>
    <xf numFmtId="0" fontId="54" fillId="0" borderId="0"/>
    <xf numFmtId="0" fontId="54" fillId="13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54" fillId="0" borderId="0"/>
    <xf numFmtId="0" fontId="54" fillId="13" borderId="7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54" fillId="0" borderId="0"/>
    <xf numFmtId="0" fontId="54" fillId="13" borderId="7" applyNumberFormat="0" applyFont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2" fillId="6" borderId="0" applyNumberFormat="0" applyBorder="0" applyAlignment="0" applyProtection="0">
      <alignment vertical="center"/>
    </xf>
    <xf numFmtId="0" fontId="5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/>
    <xf numFmtId="0" fontId="25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/>
    <xf numFmtId="0" fontId="25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7" fillId="0" borderId="12" applyNumberFormat="0" applyFill="0" applyAlignment="0" applyProtection="0">
      <alignment vertical="center"/>
    </xf>
    <xf numFmtId="0" fontId="54" fillId="0" borderId="0"/>
    <xf numFmtId="0" fontId="2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4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54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4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4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54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8" fillId="14" borderId="6" applyNumberFormat="0" applyAlignment="0" applyProtection="0">
      <alignment vertical="center"/>
    </xf>
    <xf numFmtId="0" fontId="54" fillId="0" borderId="0">
      <alignment vertical="center"/>
    </xf>
    <xf numFmtId="0" fontId="38" fillId="14" borderId="6" applyNumberFormat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45" fillId="8" borderId="0" applyNumberFormat="0" applyBorder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0" borderId="0"/>
    <xf numFmtId="0" fontId="54" fillId="0" borderId="0"/>
    <xf numFmtId="0" fontId="54" fillId="0" borderId="0"/>
    <xf numFmtId="0" fontId="45" fillId="8" borderId="0" applyNumberFormat="0" applyBorder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54" fillId="13" borderId="7" applyNumberFormat="0" applyFont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4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30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51" fillId="20" borderId="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38" fillId="14" borderId="6" applyNumberForma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54" fillId="13" borderId="7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774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78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775" applyFont="1" applyFill="1" applyBorder="1" applyAlignment="1">
      <alignment horizontal="center" vertical="center" wrapText="1"/>
    </xf>
    <xf numFmtId="0" fontId="8" fillId="0" borderId="1" xfId="19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180" fontId="8" fillId="0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78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Fill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774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56" fillId="0" borderId="1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>
      <alignment horizontal="center" vertical="center" wrapText="1"/>
    </xf>
    <xf numFmtId="176" fontId="55" fillId="0" borderId="1" xfId="781" applyNumberFormat="1" applyFont="1" applyFill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Fill="1" applyBorder="1" applyAlignment="1">
      <alignment horizontal="center" vertical="center"/>
    </xf>
    <xf numFmtId="177" fontId="56" fillId="0" borderId="1" xfId="779" applyNumberFormat="1" applyFont="1" applyFill="1" applyBorder="1" applyAlignment="1">
      <alignment horizontal="center" vertical="center" wrapText="1"/>
    </xf>
    <xf numFmtId="0" fontId="6" fillId="0" borderId="1" xfId="19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0" fillId="25" borderId="0" xfId="0" applyFill="1">
      <alignment vertical="center"/>
    </xf>
    <xf numFmtId="18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8" fillId="25" borderId="1" xfId="746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5" borderId="0" xfId="0" applyFont="1" applyFill="1" applyBorder="1" applyAlignment="1" applyProtection="1">
      <alignment horizontal="center" vertical="center" wrapText="1"/>
      <protection locked="0"/>
    </xf>
    <xf numFmtId="0" fontId="4" fillId="25" borderId="0" xfId="0" applyFont="1" applyFill="1" applyAlignment="1" applyProtection="1">
      <alignment horizontal="center" vertical="center" wrapText="1"/>
      <protection locked="0"/>
    </xf>
    <xf numFmtId="176" fontId="4" fillId="25" borderId="0" xfId="0" applyNumberFormat="1" applyFont="1" applyFill="1" applyAlignment="1" applyProtection="1">
      <alignment horizontal="center" vertical="center" wrapText="1"/>
      <protection locked="0"/>
    </xf>
    <xf numFmtId="0" fontId="4" fillId="25" borderId="2" xfId="0" applyFont="1" applyFill="1" applyBorder="1" applyAlignment="1" applyProtection="1">
      <alignment horizontal="center" vertical="center" wrapText="1"/>
      <protection locked="0"/>
    </xf>
    <xf numFmtId="176" fontId="4" fillId="25" borderId="0" xfId="0" applyNumberFormat="1" applyFont="1" applyFill="1" applyAlignment="1" applyProtection="1">
      <alignment horizontal="right" vertical="center" wrapText="1"/>
      <protection locked="0"/>
    </xf>
    <xf numFmtId="176" fontId="4" fillId="25" borderId="2" xfId="0" applyNumberFormat="1" applyFont="1" applyFill="1" applyBorder="1" applyAlignment="1" applyProtection="1">
      <alignment horizontal="center" vertical="center" wrapText="1"/>
      <protection locked="0"/>
    </xf>
    <xf numFmtId="178" fontId="4" fillId="25" borderId="0" xfId="0" applyNumberFormat="1" applyFont="1" applyFill="1" applyAlignment="1" applyProtection="1">
      <alignment horizontal="center" vertical="center" wrapText="1"/>
      <protection locked="0"/>
    </xf>
    <xf numFmtId="178" fontId="4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5" borderId="1" xfId="0" applyFont="1" applyFill="1" applyBorder="1" applyAlignment="1" applyProtection="1">
      <alignment horizontal="left" vertical="center" wrapText="1"/>
    </xf>
    <xf numFmtId="0" fontId="5" fillId="25" borderId="1" xfId="0" applyFont="1" applyFill="1" applyBorder="1" applyAlignment="1" applyProtection="1">
      <alignment horizontal="center" vertical="center" wrapText="1"/>
    </xf>
    <xf numFmtId="176" fontId="5" fillId="25" borderId="1" xfId="0" applyNumberFormat="1" applyFont="1" applyFill="1" applyBorder="1" applyAlignment="1" applyProtection="1">
      <alignment horizontal="center" vertical="center" wrapText="1"/>
    </xf>
    <xf numFmtId="49" fontId="5" fillId="25" borderId="1" xfId="0" applyNumberFormat="1" applyFont="1" applyFill="1" applyBorder="1" applyAlignment="1" applyProtection="1">
      <alignment horizontal="center" vertical="center" wrapText="1"/>
    </xf>
    <xf numFmtId="178" fontId="5" fillId="25" borderId="1" xfId="0" applyNumberFormat="1" applyFont="1" applyFill="1" applyBorder="1" applyAlignment="1" applyProtection="1">
      <alignment horizontal="center" vertical="center" wrapText="1"/>
    </xf>
    <xf numFmtId="179" fontId="5" fillId="25" borderId="1" xfId="0" applyNumberFormat="1" applyFont="1" applyFill="1" applyBorder="1" applyAlignment="1" applyProtection="1">
      <alignment horizontal="center" vertical="center" wrapText="1"/>
    </xf>
    <xf numFmtId="0" fontId="8" fillId="25" borderId="1" xfId="538" applyFont="1" applyFill="1" applyBorder="1" applyAlignment="1">
      <alignment horizontal="center" vertical="center" wrapText="1"/>
    </xf>
    <xf numFmtId="0" fontId="6" fillId="25" borderId="1" xfId="42" applyFont="1" applyFill="1" applyBorder="1" applyAlignment="1">
      <alignment horizontal="center" vertical="center" wrapText="1"/>
    </xf>
    <xf numFmtId="0" fontId="6" fillId="25" borderId="1" xfId="782" applyFont="1" applyFill="1" applyBorder="1" applyAlignment="1">
      <alignment horizontal="center" vertical="center" wrapText="1"/>
    </xf>
    <xf numFmtId="0" fontId="13" fillId="25" borderId="1" xfId="0" applyFont="1" applyFill="1" applyBorder="1" applyAlignment="1" applyProtection="1">
      <alignment horizontal="center" vertical="center" wrapText="1"/>
    </xf>
    <xf numFmtId="178" fontId="13" fillId="25" borderId="1" xfId="0" applyNumberFormat="1" applyFont="1" applyFill="1" applyBorder="1" applyAlignment="1" applyProtection="1">
      <alignment horizontal="center" vertical="center" wrapText="1"/>
    </xf>
    <xf numFmtId="0" fontId="8" fillId="25" borderId="15" xfId="538" applyFont="1" applyFill="1" applyBorder="1" applyAlignment="1">
      <alignment horizontal="center" vertical="center" wrapText="1"/>
    </xf>
    <xf numFmtId="0" fontId="8" fillId="25" borderId="1" xfId="746" applyFont="1" applyFill="1" applyBorder="1" applyAlignment="1">
      <alignment horizontal="center" vertical="center" wrapText="1"/>
    </xf>
    <xf numFmtId="0" fontId="6" fillId="25" borderId="1" xfId="0" applyFont="1" applyFill="1" applyBorder="1" applyAlignment="1" applyProtection="1">
      <alignment horizontal="center" vertical="center"/>
      <protection locked="0"/>
    </xf>
    <xf numFmtId="0" fontId="8" fillId="25" borderId="1" xfId="776" applyFont="1" applyFill="1" applyBorder="1" applyAlignment="1">
      <alignment horizontal="center" vertical="center" wrapText="1"/>
    </xf>
    <xf numFmtId="179" fontId="6" fillId="25" borderId="1" xfId="0" applyNumberFormat="1" applyFont="1" applyFill="1" applyBorder="1" applyAlignment="1" applyProtection="1">
      <alignment horizontal="center" vertical="center"/>
      <protection locked="0"/>
    </xf>
    <xf numFmtId="0" fontId="6" fillId="25" borderId="1" xfId="746" applyFont="1" applyFill="1" applyBorder="1" applyAlignment="1">
      <alignment horizontal="center" vertical="center" wrapText="1"/>
    </xf>
    <xf numFmtId="0" fontId="8" fillId="25" borderId="1" xfId="748" applyFont="1" applyFill="1" applyBorder="1" applyAlignment="1">
      <alignment horizontal="center" vertical="center" wrapText="1"/>
    </xf>
    <xf numFmtId="176" fontId="6" fillId="25" borderId="1" xfId="748" applyNumberFormat="1" applyFont="1" applyFill="1" applyBorder="1" applyAlignment="1">
      <alignment horizontal="center" vertical="center" wrapText="1"/>
    </xf>
    <xf numFmtId="178" fontId="8" fillId="25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5" borderId="1" xfId="258" applyFont="1" applyFill="1" applyBorder="1" applyAlignment="1">
      <alignment horizontal="center" vertical="center" wrapText="1"/>
    </xf>
    <xf numFmtId="179" fontId="6" fillId="25" borderId="1" xfId="746" applyNumberFormat="1" applyFont="1" applyFill="1" applyBorder="1" applyAlignment="1">
      <alignment horizontal="center" vertical="center" wrapText="1"/>
    </xf>
    <xf numFmtId="0" fontId="8" fillId="25" borderId="1" xfId="0" applyFont="1" applyFill="1" applyBorder="1" applyAlignment="1" applyProtection="1">
      <alignment horizontal="center" vertical="center" wrapText="1"/>
      <protection locked="0"/>
    </xf>
    <xf numFmtId="0" fontId="8" fillId="25" borderId="1" xfId="782" applyFont="1" applyFill="1" applyBorder="1" applyAlignment="1">
      <alignment horizontal="center" vertical="center" wrapText="1"/>
    </xf>
    <xf numFmtId="0" fontId="8" fillId="25" borderId="15" xfId="782" applyFont="1" applyFill="1" applyBorder="1" applyAlignment="1">
      <alignment horizontal="center" vertical="center" wrapText="1"/>
    </xf>
    <xf numFmtId="0" fontId="8" fillId="25" borderId="15" xfId="746" applyFont="1" applyFill="1" applyBorder="1" applyAlignment="1">
      <alignment horizontal="center" vertical="center" wrapText="1"/>
    </xf>
    <xf numFmtId="179" fontId="6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25" borderId="15" xfId="0" applyFont="1" applyFill="1" applyBorder="1" applyAlignment="1" applyProtection="1">
      <alignment horizontal="center" vertical="center"/>
      <protection locked="0"/>
    </xf>
    <xf numFmtId="179" fontId="6" fillId="25" borderId="15" xfId="0" applyNumberFormat="1" applyFont="1" applyFill="1" applyBorder="1" applyAlignment="1" applyProtection="1">
      <alignment horizontal="center" vertical="center"/>
      <protection locked="0"/>
    </xf>
    <xf numFmtId="0" fontId="8" fillId="25" borderId="1" xfId="777" applyFont="1" applyFill="1" applyBorder="1" applyAlignment="1">
      <alignment horizontal="center" vertical="center" wrapText="1"/>
    </xf>
    <xf numFmtId="179" fontId="6" fillId="25" borderId="1" xfId="0" applyNumberFormat="1" applyFont="1" applyFill="1" applyBorder="1" applyAlignment="1" applyProtection="1">
      <alignment horizontal="center" vertical="center" wrapText="1"/>
      <protection locked="0"/>
    </xf>
    <xf numFmtId="178" fontId="17" fillId="25" borderId="3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left" vertical="center"/>
    </xf>
    <xf numFmtId="0" fontId="0" fillId="0" borderId="15" xfId="0" applyBorder="1">
      <alignment vertical="center"/>
    </xf>
    <xf numFmtId="0" fontId="14" fillId="0" borderId="15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775" applyFont="1" applyFill="1" applyBorder="1" applyAlignment="1">
      <alignment horizontal="center" vertical="center" wrapText="1"/>
    </xf>
    <xf numFmtId="0" fontId="6" fillId="25" borderId="3" xfId="0" applyFont="1" applyFill="1" applyBorder="1" applyAlignment="1">
      <alignment horizontal="center" vertical="center" wrapText="1"/>
    </xf>
    <xf numFmtId="0" fontId="6" fillId="25" borderId="3" xfId="775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center" wrapText="1"/>
    </xf>
    <xf numFmtId="178" fontId="17" fillId="25" borderId="1" xfId="0" applyNumberFormat="1" applyFont="1" applyFill="1" applyBorder="1" applyAlignment="1" applyProtection="1">
      <alignment horizontal="center" vertical="center"/>
      <protection locked="0"/>
    </xf>
    <xf numFmtId="0" fontId="6" fillId="25" borderId="1" xfId="775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179" fontId="8" fillId="25" borderId="15" xfId="746" applyNumberFormat="1" applyFont="1" applyFill="1" applyBorder="1" applyAlignment="1">
      <alignment horizontal="center" vertical="center" wrapText="1"/>
    </xf>
    <xf numFmtId="178" fontId="13" fillId="25" borderId="15" xfId="0" applyNumberFormat="1" applyFont="1" applyFill="1" applyBorder="1" applyAlignment="1" applyProtection="1">
      <alignment horizontal="center" vertical="center" wrapText="1"/>
    </xf>
    <xf numFmtId="0" fontId="6" fillId="25" borderId="15" xfId="42" applyFont="1" applyFill="1" applyBorder="1" applyAlignment="1">
      <alignment horizontal="center" vertical="center" wrapText="1"/>
    </xf>
    <xf numFmtId="0" fontId="6" fillId="25" borderId="15" xfId="746" applyFont="1" applyFill="1" applyBorder="1" applyAlignment="1">
      <alignment horizontal="center" vertical="center" wrapText="1"/>
    </xf>
    <xf numFmtId="0" fontId="62" fillId="25" borderId="15" xfId="0" applyFont="1" applyFill="1" applyBorder="1" applyAlignment="1">
      <alignment horizontal="center" vertical="center" wrapText="1"/>
    </xf>
    <xf numFmtId="0" fontId="62" fillId="25" borderId="15" xfId="42" applyNumberFormat="1" applyFont="1" applyFill="1" applyBorder="1" applyAlignment="1">
      <alignment horizontal="center" vertical="center" wrapText="1"/>
    </xf>
    <xf numFmtId="0" fontId="62" fillId="25" borderId="15" xfId="0" applyFont="1" applyFill="1" applyBorder="1" applyAlignment="1">
      <alignment horizontal="center" vertical="center"/>
    </xf>
    <xf numFmtId="0" fontId="6" fillId="25" borderId="15" xfId="0" applyFont="1" applyFill="1" applyBorder="1" applyAlignment="1" applyProtection="1">
      <alignment horizontal="center" vertical="center" wrapText="1"/>
    </xf>
    <xf numFmtId="176" fontId="8" fillId="25" borderId="15" xfId="746" applyNumberFormat="1" applyFont="1" applyFill="1" applyBorder="1" applyAlignment="1">
      <alignment horizontal="center" vertical="center" wrapText="1"/>
    </xf>
    <xf numFmtId="49" fontId="6" fillId="25" borderId="15" xfId="0" applyNumberFormat="1" applyFont="1" applyFill="1" applyBorder="1" applyAlignment="1" applyProtection="1">
      <alignment horizontal="center" vertical="center" wrapText="1"/>
    </xf>
    <xf numFmtId="179" fontId="6" fillId="25" borderId="15" xfId="0" applyNumberFormat="1" applyFont="1" applyFill="1" applyBorder="1" applyAlignment="1" applyProtection="1">
      <alignment horizontal="center" vertical="center" wrapText="1"/>
    </xf>
    <xf numFmtId="0" fontId="6" fillId="25" borderId="0" xfId="0" applyFont="1" applyFill="1" applyAlignment="1">
      <alignment horizontal="center" vertical="center"/>
    </xf>
    <xf numFmtId="0" fontId="6" fillId="25" borderId="3" xfId="774" applyFont="1" applyFill="1" applyBorder="1" applyAlignment="1">
      <alignment horizontal="center" vertical="center"/>
    </xf>
    <xf numFmtId="0" fontId="6" fillId="25" borderId="15" xfId="0" applyFont="1" applyFill="1" applyBorder="1" applyAlignment="1">
      <alignment horizontal="center" vertical="center"/>
    </xf>
    <xf numFmtId="0" fontId="8" fillId="25" borderId="1" xfId="780" applyFont="1" applyFill="1" applyBorder="1" applyAlignment="1">
      <alignment horizontal="center" vertical="center" wrapText="1"/>
    </xf>
    <xf numFmtId="176" fontId="6" fillId="25" borderId="1" xfId="746" applyNumberFormat="1" applyFont="1" applyFill="1" applyBorder="1" applyAlignment="1">
      <alignment horizontal="center" vertical="center" wrapText="1"/>
    </xf>
    <xf numFmtId="0" fontId="59" fillId="25" borderId="1" xfId="0" applyFont="1" applyFill="1" applyBorder="1" applyAlignment="1" applyProtection="1">
      <alignment horizontal="center" vertical="center" wrapText="1"/>
    </xf>
    <xf numFmtId="0" fontId="60" fillId="25" borderId="1" xfId="0" applyFont="1" applyFill="1" applyBorder="1" applyAlignment="1" applyProtection="1">
      <alignment horizontal="center" vertical="center" wrapText="1"/>
    </xf>
    <xf numFmtId="179" fontId="60" fillId="25" borderId="1" xfId="0" applyNumberFormat="1" applyFont="1" applyFill="1" applyBorder="1" applyAlignment="1" applyProtection="1">
      <alignment horizontal="center" vertical="center" wrapText="1"/>
    </xf>
    <xf numFmtId="178" fontId="60" fillId="25" borderId="1" xfId="0" applyNumberFormat="1" applyFont="1" applyFill="1" applyBorder="1" applyAlignment="1" applyProtection="1">
      <alignment horizontal="center" vertical="center" wrapText="1"/>
    </xf>
    <xf numFmtId="178" fontId="16" fillId="25" borderId="3" xfId="0" applyNumberFormat="1" applyFont="1" applyFill="1" applyBorder="1" applyAlignment="1" applyProtection="1">
      <alignment horizontal="center" vertical="center" wrapText="1"/>
    </xf>
    <xf numFmtId="0" fontId="6" fillId="25" borderId="3" xfId="779" applyNumberFormat="1" applyFont="1" applyFill="1" applyBorder="1" applyAlignment="1">
      <alignment horizontal="center" vertical="center" wrapText="1"/>
    </xf>
    <xf numFmtId="0" fontId="6" fillId="25" borderId="15" xfId="782" applyFont="1" applyFill="1" applyBorder="1" applyAlignment="1">
      <alignment horizontal="center" vertical="center" wrapText="1"/>
    </xf>
    <xf numFmtId="0" fontId="13" fillId="25" borderId="15" xfId="0" applyFont="1" applyFill="1" applyBorder="1" applyAlignment="1" applyProtection="1">
      <alignment horizontal="center" vertical="center" wrapText="1"/>
    </xf>
    <xf numFmtId="176" fontId="13" fillId="25" borderId="15" xfId="0" applyNumberFormat="1" applyFont="1" applyFill="1" applyBorder="1" applyAlignment="1" applyProtection="1">
      <alignment horizontal="center" vertical="center" wrapText="1"/>
    </xf>
    <xf numFmtId="49" fontId="15" fillId="25" borderId="15" xfId="0" applyNumberFormat="1" applyFont="1" applyFill="1" applyBorder="1" applyAlignment="1" applyProtection="1">
      <alignment horizontal="center" vertical="center" wrapText="1"/>
    </xf>
    <xf numFmtId="179" fontId="13" fillId="25" borderId="15" xfId="0" applyNumberFormat="1" applyFont="1" applyFill="1" applyBorder="1" applyAlignment="1" applyProtection="1">
      <alignment horizontal="center" vertical="center" wrapText="1"/>
    </xf>
    <xf numFmtId="0" fontId="58" fillId="25" borderId="15" xfId="0" applyFont="1" applyFill="1" applyBorder="1" applyAlignment="1" applyProtection="1">
      <alignment horizontal="center" vertical="center" wrapText="1"/>
    </xf>
    <xf numFmtId="179" fontId="58" fillId="25" borderId="15" xfId="0" applyNumberFormat="1" applyFont="1" applyFill="1" applyBorder="1" applyAlignment="1" applyProtection="1">
      <alignment horizontal="center" vertical="center" wrapText="1"/>
    </xf>
    <xf numFmtId="178" fontId="58" fillId="25" borderId="15" xfId="0" applyNumberFormat="1" applyFont="1" applyFill="1" applyBorder="1" applyAlignment="1" applyProtection="1">
      <alignment horizontal="center" vertical="center" wrapText="1"/>
    </xf>
    <xf numFmtId="0" fontId="6" fillId="25" borderId="15" xfId="0" applyFont="1" applyFill="1" applyBorder="1" applyAlignment="1">
      <alignment horizontal="center" vertical="center" wrapText="1"/>
    </xf>
    <xf numFmtId="0" fontId="6" fillId="25" borderId="1" xfId="0" applyFont="1" applyFill="1" applyBorder="1" applyAlignment="1" applyProtection="1">
      <alignment horizontal="center" vertical="center" wrapText="1"/>
    </xf>
    <xf numFmtId="176" fontId="6" fillId="25" borderId="1" xfId="0" applyNumberFormat="1" applyFont="1" applyFill="1" applyBorder="1" applyAlignment="1" applyProtection="1">
      <alignment horizontal="center" vertical="center" wrapText="1"/>
    </xf>
    <xf numFmtId="179" fontId="6" fillId="25" borderId="1" xfId="0" applyNumberFormat="1" applyFont="1" applyFill="1" applyBorder="1" applyAlignment="1" applyProtection="1">
      <alignment horizontal="center" vertical="center" wrapText="1"/>
    </xf>
    <xf numFmtId="0" fontId="6" fillId="25" borderId="1" xfId="748" applyFont="1" applyFill="1" applyBorder="1" applyAlignment="1">
      <alignment horizontal="center" vertical="center" wrapText="1"/>
    </xf>
    <xf numFmtId="176" fontId="8" fillId="25" borderId="1" xfId="746" applyNumberFormat="1" applyFont="1" applyFill="1" applyBorder="1" applyAlignment="1">
      <alignment horizontal="center" vertical="center" wrapText="1"/>
    </xf>
    <xf numFmtId="0" fontId="8" fillId="25" borderId="15" xfId="748" applyFont="1" applyFill="1" applyBorder="1" applyAlignment="1">
      <alignment horizontal="center" vertical="center" wrapText="1"/>
    </xf>
    <xf numFmtId="0" fontId="8" fillId="25" borderId="15" xfId="776" applyFont="1" applyFill="1" applyBorder="1" applyAlignment="1">
      <alignment horizontal="center" vertical="center" wrapText="1"/>
    </xf>
    <xf numFmtId="176" fontId="6" fillId="25" borderId="15" xfId="748" applyNumberFormat="1" applyFont="1" applyFill="1" applyBorder="1" applyAlignment="1">
      <alignment horizontal="center" vertical="center" wrapText="1"/>
    </xf>
    <xf numFmtId="178" fontId="8" fillId="25" borderId="15" xfId="0" applyNumberFormat="1" applyFont="1" applyFill="1" applyBorder="1" applyAlignment="1" applyProtection="1">
      <alignment horizontal="center" vertical="center" wrapText="1"/>
      <protection locked="0"/>
    </xf>
    <xf numFmtId="178" fontId="6" fillId="25" borderId="1" xfId="0" applyNumberFormat="1" applyFont="1" applyFill="1" applyBorder="1" applyAlignment="1" applyProtection="1">
      <alignment horizontal="center" vertical="center"/>
      <protection locked="0"/>
    </xf>
    <xf numFmtId="176" fontId="6" fillId="25" borderId="15" xfId="746" applyNumberFormat="1" applyFont="1" applyFill="1" applyBorder="1" applyAlignment="1">
      <alignment horizontal="center" vertical="center" wrapText="1"/>
    </xf>
    <xf numFmtId="0" fontId="7" fillId="25" borderId="15" xfId="727" applyFont="1" applyFill="1" applyBorder="1" applyAlignment="1">
      <alignment horizontal="center" vertical="center" wrapText="1"/>
    </xf>
    <xf numFmtId="0" fontId="6" fillId="25" borderId="15" xfId="42" applyNumberFormat="1" applyFont="1" applyFill="1" applyBorder="1" applyAlignment="1">
      <alignment horizontal="center" vertical="center" wrapText="1"/>
    </xf>
    <xf numFmtId="0" fontId="8" fillId="25" borderId="1" xfId="258" applyFont="1" applyFill="1" applyBorder="1" applyAlignment="1">
      <alignment horizontal="center" vertical="center" wrapText="1"/>
    </xf>
    <xf numFmtId="0" fontId="8" fillId="25" borderId="15" xfId="258" applyFont="1" applyFill="1" applyBorder="1" applyAlignment="1">
      <alignment horizontal="center" vertical="center" wrapText="1"/>
    </xf>
    <xf numFmtId="0" fontId="8" fillId="25" borderId="15" xfId="780" applyFont="1" applyFill="1" applyBorder="1" applyAlignment="1">
      <alignment horizontal="center" vertical="center" wrapText="1"/>
    </xf>
    <xf numFmtId="0" fontId="6" fillId="25" borderId="15" xfId="779" applyNumberFormat="1" applyFont="1" applyFill="1" applyBorder="1" applyAlignment="1">
      <alignment horizontal="center" vertical="center" wrapText="1"/>
    </xf>
    <xf numFmtId="0" fontId="6" fillId="25" borderId="15" xfId="748" applyFont="1" applyFill="1" applyBorder="1" applyAlignment="1">
      <alignment horizontal="center" vertical="center" wrapText="1"/>
    </xf>
    <xf numFmtId="0" fontId="6" fillId="25" borderId="3" xfId="778" applyFont="1" applyFill="1" applyBorder="1" applyAlignment="1">
      <alignment horizontal="center" vertical="center" wrapText="1"/>
    </xf>
    <xf numFmtId="49" fontId="6" fillId="25" borderId="1" xfId="0" applyNumberFormat="1" applyFont="1" applyFill="1" applyBorder="1" applyAlignment="1" applyProtection="1">
      <alignment horizontal="center" vertical="center" wrapText="1"/>
    </xf>
    <xf numFmtId="0" fontId="6" fillId="25" borderId="1" xfId="779" applyNumberFormat="1" applyFont="1" applyFill="1" applyBorder="1" applyAlignment="1">
      <alignment horizontal="center" vertical="center" wrapText="1"/>
    </xf>
    <xf numFmtId="178" fontId="6" fillId="25" borderId="1" xfId="0" applyNumberFormat="1" applyFont="1" applyFill="1" applyBorder="1" applyAlignment="1" applyProtection="1">
      <alignment horizontal="center" vertical="center" wrapText="1"/>
    </xf>
    <xf numFmtId="0" fontId="8" fillId="25" borderId="1" xfId="752" applyFont="1" applyFill="1" applyBorder="1" applyAlignment="1">
      <alignment horizontal="center" vertical="center" wrapText="1"/>
    </xf>
    <xf numFmtId="176" fontId="6" fillId="25" borderId="1" xfId="783" applyNumberFormat="1" applyFont="1" applyFill="1" applyBorder="1" applyAlignment="1">
      <alignment horizontal="center" vertical="center" wrapText="1"/>
    </xf>
    <xf numFmtId="0" fontId="6" fillId="25" borderId="1" xfId="752" applyFont="1" applyFill="1" applyBorder="1" applyAlignment="1">
      <alignment horizontal="center" vertical="center" wrapText="1"/>
    </xf>
    <xf numFmtId="0" fontId="61" fillId="25" borderId="15" xfId="0" applyFont="1" applyFill="1" applyBorder="1" applyAlignment="1">
      <alignment horizontal="center" vertical="center" wrapText="1"/>
    </xf>
    <xf numFmtId="0" fontId="62" fillId="25" borderId="15" xfId="779" applyNumberFormat="1" applyFont="1" applyFill="1" applyBorder="1" applyAlignment="1">
      <alignment horizontal="center" vertical="center" wrapText="1"/>
    </xf>
    <xf numFmtId="0" fontId="6" fillId="25" borderId="1" xfId="0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>
      <alignment horizontal="center" vertical="center"/>
    </xf>
    <xf numFmtId="0" fontId="6" fillId="25" borderId="3" xfId="0" applyFont="1" applyFill="1" applyBorder="1" applyAlignment="1" applyProtection="1">
      <alignment horizontal="center" vertical="center"/>
      <protection locked="0"/>
    </xf>
    <xf numFmtId="178" fontId="6" fillId="25" borderId="15" xfId="0" applyNumberFormat="1" applyFont="1" applyFill="1" applyBorder="1" applyAlignment="1" applyProtection="1">
      <alignment horizontal="center" vertical="center"/>
      <protection locked="0"/>
    </xf>
    <xf numFmtId="177" fontId="6" fillId="25" borderId="1" xfId="779" applyNumberFormat="1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horizontal="center" vertical="center" wrapText="1"/>
    </xf>
    <xf numFmtId="0" fontId="6" fillId="25" borderId="17" xfId="0" applyFont="1" applyFill="1" applyBorder="1" applyAlignment="1">
      <alignment horizontal="center" vertical="center"/>
    </xf>
    <xf numFmtId="0" fontId="6" fillId="25" borderId="17" xfId="0" applyFont="1" applyFill="1" applyBorder="1" applyAlignment="1">
      <alignment horizontal="center" vertical="center" wrapText="1"/>
    </xf>
    <xf numFmtId="181" fontId="6" fillId="25" borderId="3" xfId="779" applyNumberFormat="1" applyFont="1" applyFill="1" applyBorder="1" applyAlignment="1">
      <alignment horizontal="center" vertical="center" wrapText="1"/>
    </xf>
    <xf numFmtId="0" fontId="6" fillId="25" borderId="16" xfId="0" applyFont="1" applyFill="1" applyBorder="1" applyAlignment="1">
      <alignment horizontal="center" vertical="center" wrapText="1"/>
    </xf>
    <xf numFmtId="0" fontId="62" fillId="25" borderId="16" xfId="0" applyFont="1" applyFill="1" applyBorder="1" applyAlignment="1">
      <alignment horizontal="center" vertical="center" wrapText="1"/>
    </xf>
    <xf numFmtId="0" fontId="6" fillId="26" borderId="15" xfId="0" applyFont="1" applyFill="1" applyBorder="1" applyAlignment="1">
      <alignment horizontal="center" vertical="center"/>
    </xf>
    <xf numFmtId="178" fontId="17" fillId="25" borderId="3" xfId="779" applyNumberFormat="1" applyFont="1" applyFill="1" applyBorder="1" applyAlignment="1">
      <alignment horizontal="center" vertical="center" wrapText="1"/>
    </xf>
    <xf numFmtId="0" fontId="12" fillId="25" borderId="0" xfId="0" applyFont="1" applyFill="1">
      <alignment vertical="center"/>
    </xf>
    <xf numFmtId="0" fontId="64" fillId="25" borderId="21" xfId="0" applyFont="1" applyFill="1" applyBorder="1" applyAlignment="1">
      <alignment horizontal="center" vertical="center" wrapText="1"/>
    </xf>
    <xf numFmtId="0" fontId="64" fillId="25" borderId="15" xfId="0" applyFont="1" applyFill="1" applyBorder="1" applyAlignment="1">
      <alignment horizontal="center" vertical="center" wrapText="1"/>
    </xf>
    <xf numFmtId="49" fontId="64" fillId="25" borderId="15" xfId="0" applyNumberFormat="1" applyFont="1" applyFill="1" applyBorder="1" applyAlignment="1">
      <alignment horizontal="center" vertical="center" wrapText="1"/>
    </xf>
    <xf numFmtId="0" fontId="64" fillId="25" borderId="22" xfId="0" applyFont="1" applyFill="1" applyBorder="1" applyAlignment="1">
      <alignment horizontal="center" vertical="center" wrapText="1"/>
    </xf>
    <xf numFmtId="0" fontId="6" fillId="25" borderId="21" xfId="0" applyFont="1" applyFill="1" applyBorder="1" applyAlignment="1">
      <alignment horizontal="center" vertical="center"/>
    </xf>
    <xf numFmtId="0" fontId="65" fillId="25" borderId="4" xfId="0" applyFont="1" applyFill="1" applyBorder="1" applyAlignment="1">
      <alignment horizontal="center" vertical="center" wrapText="1"/>
    </xf>
    <xf numFmtId="49" fontId="61" fillId="25" borderId="15" xfId="0" applyNumberFormat="1" applyFont="1" applyFill="1" applyBorder="1" applyAlignment="1">
      <alignment horizontal="center" vertical="center" wrapText="1"/>
    </xf>
    <xf numFmtId="0" fontId="61" fillId="25" borderId="22" xfId="0" applyFont="1" applyFill="1" applyBorder="1" applyAlignment="1">
      <alignment horizontal="center" vertical="center" wrapText="1"/>
    </xf>
    <xf numFmtId="0" fontId="6" fillId="25" borderId="22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64" fillId="25" borderId="24" xfId="0" applyFont="1" applyFill="1" applyBorder="1" applyAlignment="1">
      <alignment horizontal="center" vertical="center" wrapText="1"/>
    </xf>
    <xf numFmtId="0" fontId="64" fillId="25" borderId="4" xfId="0" applyFont="1" applyFill="1" applyBorder="1" applyAlignment="1">
      <alignment horizontal="center" vertical="center" wrapText="1"/>
    </xf>
    <xf numFmtId="49" fontId="64" fillId="25" borderId="4" xfId="0" applyNumberFormat="1" applyFont="1" applyFill="1" applyBorder="1" applyAlignment="1">
      <alignment horizontal="center" vertical="center" wrapText="1"/>
    </xf>
    <xf numFmtId="0" fontId="64" fillId="25" borderId="25" xfId="0" applyFont="1" applyFill="1" applyBorder="1" applyAlignment="1">
      <alignment horizontal="center" vertical="center" wrapText="1"/>
    </xf>
    <xf numFmtId="0" fontId="65" fillId="25" borderId="25" xfId="0" applyFont="1" applyFill="1" applyBorder="1" applyAlignment="1">
      <alignment horizontal="center" vertical="center" wrapText="1"/>
    </xf>
    <xf numFmtId="0" fontId="14" fillId="25" borderId="22" xfId="0" applyFont="1" applyFill="1" applyBorder="1" applyAlignment="1">
      <alignment horizontal="center" vertical="center"/>
    </xf>
    <xf numFmtId="49" fontId="65" fillId="25" borderId="15" xfId="0" applyNumberFormat="1" applyFont="1" applyFill="1" applyBorder="1" applyAlignment="1">
      <alignment horizontal="center" vertical="center" wrapText="1"/>
    </xf>
    <xf numFmtId="0" fontId="17" fillId="25" borderId="22" xfId="0" applyFont="1" applyFill="1" applyBorder="1" applyAlignment="1">
      <alignment horizontal="center" vertical="center"/>
    </xf>
    <xf numFmtId="0" fontId="66" fillId="25" borderId="31" xfId="0" applyFont="1" applyFill="1" applyBorder="1" applyAlignment="1">
      <alignment vertical="center"/>
    </xf>
    <xf numFmtId="0" fontId="66" fillId="25" borderId="32" xfId="0" applyFont="1" applyFill="1" applyBorder="1" applyAlignment="1">
      <alignment vertical="center"/>
    </xf>
    <xf numFmtId="0" fontId="66" fillId="25" borderId="33" xfId="0" applyFont="1" applyFill="1" applyBorder="1" applyAlignment="1">
      <alignment vertical="center"/>
    </xf>
    <xf numFmtId="0" fontId="14" fillId="0" borderId="15" xfId="0" applyFont="1" applyBorder="1" applyAlignment="1">
      <alignment horizontal="left" vertical="center"/>
    </xf>
    <xf numFmtId="0" fontId="67" fillId="25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78" fontId="7" fillId="0" borderId="1" xfId="0" applyNumberFormat="1" applyFont="1" applyBorder="1" applyAlignment="1">
      <alignment horizontal="center" vertical="center"/>
    </xf>
    <xf numFmtId="0" fontId="54" fillId="0" borderId="0" xfId="0" applyFont="1">
      <alignment vertical="center"/>
    </xf>
    <xf numFmtId="0" fontId="6" fillId="25" borderId="15" xfId="0" applyFont="1" applyFill="1" applyBorder="1" applyAlignment="1">
      <alignment horizontal="left" vertical="center"/>
    </xf>
    <xf numFmtId="0" fontId="6" fillId="25" borderId="15" xfId="42" applyNumberFormat="1" applyFont="1" applyFill="1" applyBorder="1" applyAlignment="1">
      <alignment horizontal="left" vertical="center" wrapText="1"/>
    </xf>
    <xf numFmtId="0" fontId="14" fillId="25" borderId="15" xfId="0" applyFont="1" applyFill="1" applyBorder="1" applyAlignment="1">
      <alignment horizontal="center" vertical="center"/>
    </xf>
    <xf numFmtId="0" fontId="6" fillId="25" borderId="15" xfId="0" applyFont="1" applyFill="1" applyBorder="1" applyAlignment="1">
      <alignment horizontal="left" vertical="center" wrapText="1"/>
    </xf>
    <xf numFmtId="0" fontId="6" fillId="25" borderId="15" xfId="0" applyFont="1" applyFill="1" applyBorder="1" applyAlignment="1">
      <alignment vertical="center" wrapText="1"/>
    </xf>
    <xf numFmtId="178" fontId="17" fillId="25" borderId="3" xfId="779" applyNumberFormat="1" applyFont="1" applyFill="1" applyBorder="1" applyAlignment="1">
      <alignment horizontal="center" vertical="center" wrapText="1"/>
    </xf>
    <xf numFmtId="0" fontId="6" fillId="25" borderId="3" xfId="779" applyNumberFormat="1" applyFont="1" applyFill="1" applyBorder="1" applyAlignment="1">
      <alignment horizontal="center" vertical="center" wrapText="1"/>
    </xf>
    <xf numFmtId="0" fontId="6" fillId="25" borderId="15" xfId="0" applyFont="1" applyFill="1" applyBorder="1" applyAlignment="1">
      <alignment horizontal="center" vertical="center" wrapText="1"/>
    </xf>
    <xf numFmtId="178" fontId="17" fillId="25" borderId="15" xfId="779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176" fontId="3" fillId="0" borderId="0" xfId="0" applyNumberFormat="1" applyFont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176" fontId="3" fillId="25" borderId="2" xfId="0" applyNumberFormat="1" applyFont="1" applyFill="1" applyBorder="1" applyAlignment="1" applyProtection="1">
      <alignment horizontal="left" wrapText="1"/>
    </xf>
    <xf numFmtId="0" fontId="1" fillId="25" borderId="0" xfId="0" applyFont="1" applyFill="1" applyAlignment="1" applyProtection="1">
      <alignment horizontal="center" vertical="center" wrapText="1"/>
      <protection locked="0"/>
    </xf>
    <xf numFmtId="0" fontId="4" fillId="25" borderId="0" xfId="0" applyFont="1" applyFill="1" applyAlignment="1" applyProtection="1">
      <alignment horizontal="right" vertical="center" wrapText="1"/>
      <protection locked="0"/>
    </xf>
    <xf numFmtId="0" fontId="4" fillId="25" borderId="2" xfId="0" applyFont="1" applyFill="1" applyBorder="1" applyAlignment="1" applyProtection="1">
      <alignment horizontal="center" vertical="center" wrapText="1"/>
      <protection locked="0"/>
    </xf>
    <xf numFmtId="178" fontId="4" fillId="25" borderId="0" xfId="0" applyNumberFormat="1" applyFont="1" applyFill="1" applyAlignment="1" applyProtection="1">
      <alignment horizontal="center" vertical="center" wrapText="1"/>
      <protection locked="0"/>
    </xf>
    <xf numFmtId="178" fontId="4" fillId="25" borderId="2" xfId="0" applyNumberFormat="1" applyFont="1" applyFill="1" applyBorder="1" applyAlignment="1" applyProtection="1">
      <alignment horizontal="center" vertical="center" wrapText="1"/>
      <protection locked="0"/>
    </xf>
    <xf numFmtId="176" fontId="4" fillId="25" borderId="1" xfId="0" applyNumberFormat="1" applyFont="1" applyFill="1" applyBorder="1" applyAlignment="1" applyProtection="1">
      <alignment horizontal="center" vertical="center" wrapText="1"/>
    </xf>
    <xf numFmtId="0" fontId="4" fillId="25" borderId="1" xfId="0" applyFont="1" applyFill="1" applyBorder="1" applyAlignment="1" applyProtection="1">
      <alignment horizontal="center" vertical="center" wrapText="1"/>
    </xf>
    <xf numFmtId="178" fontId="4" fillId="25" borderId="1" xfId="0" applyNumberFormat="1" applyFont="1" applyFill="1" applyBorder="1" applyAlignment="1" applyProtection="1">
      <alignment horizontal="center" vertical="center" wrapText="1"/>
    </xf>
    <xf numFmtId="0" fontId="6" fillId="25" borderId="3" xfId="0" applyNumberFormat="1" applyFont="1" applyFill="1" applyBorder="1" applyAlignment="1">
      <alignment horizontal="center" vertical="center" wrapText="1"/>
    </xf>
    <xf numFmtId="0" fontId="6" fillId="25" borderId="5" xfId="0" applyNumberFormat="1" applyFont="1" applyFill="1" applyBorder="1" applyAlignment="1">
      <alignment horizontal="center" vertical="center" wrapText="1"/>
    </xf>
    <xf numFmtId="0" fontId="6" fillId="25" borderId="3" xfId="775" applyNumberFormat="1" applyFont="1" applyFill="1" applyBorder="1" applyAlignment="1">
      <alignment horizontal="center" vertical="center" wrapText="1"/>
    </xf>
    <xf numFmtId="0" fontId="6" fillId="25" borderId="5" xfId="775" applyNumberFormat="1" applyFont="1" applyFill="1" applyBorder="1" applyAlignment="1">
      <alignment horizontal="center" vertical="center" wrapText="1"/>
    </xf>
    <xf numFmtId="178" fontId="16" fillId="25" borderId="3" xfId="0" applyNumberFormat="1" applyFont="1" applyFill="1" applyBorder="1" applyAlignment="1" applyProtection="1">
      <alignment horizontal="center" vertical="center" wrapText="1"/>
      <protection locked="0"/>
    </xf>
    <xf numFmtId="178" fontId="16" fillId="25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25" borderId="3" xfId="0" applyFont="1" applyFill="1" applyBorder="1" applyAlignment="1">
      <alignment horizontal="center" vertical="center" wrapText="1"/>
    </xf>
    <xf numFmtId="0" fontId="6" fillId="25" borderId="5" xfId="0" applyFont="1" applyFill="1" applyBorder="1" applyAlignment="1">
      <alignment horizontal="center" vertical="center" wrapText="1"/>
    </xf>
    <xf numFmtId="0" fontId="6" fillId="25" borderId="3" xfId="775" applyFont="1" applyFill="1" applyBorder="1" applyAlignment="1">
      <alignment horizontal="center" vertical="center" wrapText="1"/>
    </xf>
    <xf numFmtId="0" fontId="6" fillId="25" borderId="5" xfId="775" applyFont="1" applyFill="1" applyBorder="1" applyAlignment="1">
      <alignment horizontal="center" vertical="center" wrapText="1"/>
    </xf>
    <xf numFmtId="178" fontId="17" fillId="25" borderId="3" xfId="0" applyNumberFormat="1" applyFont="1" applyFill="1" applyBorder="1" applyAlignment="1" applyProtection="1">
      <alignment horizontal="center" vertical="center"/>
      <protection locked="0"/>
    </xf>
    <xf numFmtId="178" fontId="17" fillId="25" borderId="5" xfId="0" applyNumberFormat="1" applyFont="1" applyFill="1" applyBorder="1" applyAlignment="1" applyProtection="1">
      <alignment horizontal="center" vertical="center"/>
      <protection locked="0"/>
    </xf>
    <xf numFmtId="0" fontId="6" fillId="25" borderId="3" xfId="779" applyNumberFormat="1" applyFont="1" applyFill="1" applyBorder="1" applyAlignment="1">
      <alignment horizontal="center" vertical="center" wrapText="1"/>
    </xf>
    <xf numFmtId="0" fontId="6" fillId="25" borderId="5" xfId="779" applyNumberFormat="1" applyFont="1" applyFill="1" applyBorder="1" applyAlignment="1">
      <alignment horizontal="center" vertical="center" wrapText="1"/>
    </xf>
    <xf numFmtId="178" fontId="17" fillId="25" borderId="3" xfId="779" applyNumberFormat="1" applyFont="1" applyFill="1" applyBorder="1" applyAlignment="1">
      <alignment horizontal="center" vertical="center" wrapText="1"/>
    </xf>
    <xf numFmtId="178" fontId="17" fillId="25" borderId="5" xfId="779" applyNumberFormat="1" applyFont="1" applyFill="1" applyBorder="1" applyAlignment="1">
      <alignment horizontal="center" vertical="center" wrapText="1"/>
    </xf>
    <xf numFmtId="0" fontId="6" fillId="25" borderId="1" xfId="0" applyFont="1" applyFill="1" applyBorder="1" applyAlignment="1">
      <alignment horizontal="center" vertical="center" wrapText="1"/>
    </xf>
    <xf numFmtId="0" fontId="6" fillId="25" borderId="15" xfId="0" applyFont="1" applyFill="1" applyBorder="1" applyAlignment="1">
      <alignment horizontal="center" vertical="center" wrapText="1"/>
    </xf>
    <xf numFmtId="178" fontId="17" fillId="25" borderId="1" xfId="0" applyNumberFormat="1" applyFont="1" applyFill="1" applyBorder="1" applyAlignment="1" applyProtection="1">
      <alignment horizontal="center" vertical="center"/>
      <protection locked="0"/>
    </xf>
    <xf numFmtId="178" fontId="17" fillId="25" borderId="15" xfId="0" applyNumberFormat="1" applyFont="1" applyFill="1" applyBorder="1" applyAlignment="1" applyProtection="1">
      <alignment horizontal="center" vertical="center"/>
      <protection locked="0"/>
    </xf>
    <xf numFmtId="0" fontId="6" fillId="25" borderId="1" xfId="775" applyFont="1" applyFill="1" applyBorder="1" applyAlignment="1">
      <alignment horizontal="center" vertical="center" wrapText="1"/>
    </xf>
    <xf numFmtId="0" fontId="6" fillId="25" borderId="15" xfId="775" applyFont="1" applyFill="1" applyBorder="1" applyAlignment="1">
      <alignment horizontal="center" vertical="center" wrapText="1"/>
    </xf>
    <xf numFmtId="0" fontId="6" fillId="25" borderId="3" xfId="0" applyFont="1" applyFill="1" applyBorder="1" applyAlignment="1" applyProtection="1">
      <alignment horizontal="center" vertical="center"/>
      <protection locked="0"/>
    </xf>
    <xf numFmtId="0" fontId="6" fillId="25" borderId="5" xfId="0" applyFont="1" applyFill="1" applyBorder="1" applyAlignment="1" applyProtection="1">
      <alignment horizontal="center" vertical="center"/>
      <protection locked="0"/>
    </xf>
    <xf numFmtId="0" fontId="6" fillId="25" borderId="3" xfId="778" applyFont="1" applyFill="1" applyBorder="1" applyAlignment="1">
      <alignment horizontal="center" vertical="center" wrapText="1"/>
    </xf>
    <xf numFmtId="0" fontId="6" fillId="25" borderId="5" xfId="778" applyFont="1" applyFill="1" applyBorder="1" applyAlignment="1">
      <alignment horizontal="center" vertical="center" wrapText="1"/>
    </xf>
    <xf numFmtId="178" fontId="17" fillId="25" borderId="4" xfId="779" applyNumberFormat="1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center" vertical="center" wrapText="1"/>
    </xf>
    <xf numFmtId="0" fontId="6" fillId="25" borderId="4" xfId="775" applyFont="1" applyFill="1" applyBorder="1" applyAlignment="1">
      <alignment horizontal="center" vertical="center" wrapText="1"/>
    </xf>
    <xf numFmtId="0" fontId="17" fillId="25" borderId="5" xfId="779" applyNumberFormat="1" applyFont="1" applyFill="1" applyBorder="1" applyAlignment="1">
      <alignment horizontal="center" vertical="center" wrapText="1"/>
    </xf>
    <xf numFmtId="0" fontId="17" fillId="25" borderId="4" xfId="779" applyNumberFormat="1" applyFont="1" applyFill="1" applyBorder="1" applyAlignment="1">
      <alignment horizontal="center" vertical="center" wrapText="1"/>
    </xf>
    <xf numFmtId="0" fontId="6" fillId="25" borderId="4" xfId="77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Fill="1" applyAlignment="1" applyProtection="1">
      <alignment horizontal="center" vertical="center" wrapText="1"/>
      <protection locked="0"/>
    </xf>
    <xf numFmtId="178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left" wrapText="1"/>
    </xf>
    <xf numFmtId="0" fontId="64" fillId="25" borderId="26" xfId="0" applyFont="1" applyFill="1" applyBorder="1" applyAlignment="1">
      <alignment horizontal="center" vertical="center" wrapText="1"/>
    </xf>
    <xf numFmtId="0" fontId="64" fillId="25" borderId="27" xfId="0" applyFont="1" applyFill="1" applyBorder="1" applyAlignment="1">
      <alignment horizontal="center" vertical="center" wrapText="1"/>
    </xf>
    <xf numFmtId="0" fontId="64" fillId="25" borderId="28" xfId="0" applyFont="1" applyFill="1" applyBorder="1" applyAlignment="1">
      <alignment horizontal="center" vertical="center" wrapText="1"/>
    </xf>
    <xf numFmtId="31" fontId="64" fillId="25" borderId="29" xfId="0" applyNumberFormat="1" applyFont="1" applyFill="1" applyBorder="1" applyAlignment="1">
      <alignment horizontal="center" vertical="center" wrapText="1"/>
    </xf>
    <xf numFmtId="31" fontId="64" fillId="25" borderId="2" xfId="0" applyNumberFormat="1" applyFont="1" applyFill="1" applyBorder="1" applyAlignment="1">
      <alignment horizontal="center" vertical="center" wrapText="1"/>
    </xf>
    <xf numFmtId="31" fontId="64" fillId="25" borderId="30" xfId="0" applyNumberFormat="1" applyFont="1" applyFill="1" applyBorder="1" applyAlignment="1">
      <alignment horizontal="center" vertical="center" wrapText="1"/>
    </xf>
    <xf numFmtId="0" fontId="63" fillId="25" borderId="0" xfId="0" applyFont="1" applyFill="1" applyBorder="1" applyAlignment="1">
      <alignment horizontal="center" vertical="center" wrapText="1"/>
    </xf>
    <xf numFmtId="0" fontId="64" fillId="25" borderId="18" xfId="0" applyFont="1" applyFill="1" applyBorder="1" applyAlignment="1">
      <alignment horizontal="center" vertical="center" wrapText="1"/>
    </xf>
    <xf numFmtId="0" fontId="64" fillId="25" borderId="19" xfId="0" applyFont="1" applyFill="1" applyBorder="1" applyAlignment="1">
      <alignment horizontal="center" vertical="center" wrapText="1"/>
    </xf>
    <xf numFmtId="0" fontId="64" fillId="25" borderId="20" xfId="0" applyFont="1" applyFill="1" applyBorder="1" applyAlignment="1">
      <alignment horizontal="center" vertical="center" wrapText="1"/>
    </xf>
  </cellXfs>
  <cellStyles count="1135">
    <cellStyle name="_ET_STYLE_NoName_00_" xfId="42"/>
    <cellStyle name="0,0_x000d_&#10;NA_x000d_&#10;" xfId="21"/>
    <cellStyle name="0,0_x000d_&#10;NA_x000d_&#10; 10" xfId="46"/>
    <cellStyle name="0,0_x000d_&#10;NA_x000d_&#10; 11" xfId="25"/>
    <cellStyle name="0,0_x000d_&#10;NA_x000d_&#10; 12" xfId="50"/>
    <cellStyle name="0,0_x000d_&#10;NA_x000d_&#10; 13" xfId="54"/>
    <cellStyle name="0,0_x000d_&#10;NA_x000d_&#10; 2" xfId="60"/>
    <cellStyle name="0,0_x000d_&#10;NA_x000d_&#10; 2 10" xfId="61"/>
    <cellStyle name="0,0_x000d_&#10;NA_x000d_&#10; 2 11" xfId="44"/>
    <cellStyle name="0,0_x000d_&#10;NA_x000d_&#10; 2 12" xfId="62"/>
    <cellStyle name="0,0_x000d_&#10;NA_x000d_&#10; 2 13" xfId="63"/>
    <cellStyle name="0,0_x000d_&#10;NA_x000d_&#10; 2 2" xfId="43"/>
    <cellStyle name="0,0_x000d_&#10;NA_x000d_&#10; 2 3" xfId="57"/>
    <cellStyle name="0,0_x000d_&#10;NA_x000d_&#10; 2 4" xfId="58"/>
    <cellStyle name="0,0_x000d_&#10;NA_x000d_&#10; 2 5" xfId="5"/>
    <cellStyle name="0,0_x000d_&#10;NA_x000d_&#10; 2 6" xfId="64"/>
    <cellStyle name="0,0_x000d_&#10;NA_x000d_&#10; 2 7" xfId="29"/>
    <cellStyle name="0,0_x000d_&#10;NA_x000d_&#10; 2 8" xfId="69"/>
    <cellStyle name="0,0_x000d_&#10;NA_x000d_&#10; 2 9" xfId="74"/>
    <cellStyle name="0,0_x000d_&#10;NA_x000d_&#10; 3" xfId="79"/>
    <cellStyle name="0,0_x000d_&#10;NA_x000d_&#10; 4" xfId="80"/>
    <cellStyle name="0,0_x000d_&#10;NA_x000d_&#10; 5" xfId="81"/>
    <cellStyle name="0,0_x000d_&#10;NA_x000d_&#10; 6" xfId="82"/>
    <cellStyle name="0,0_x000d_&#10;NA_x000d_&#10; 7" xfId="83"/>
    <cellStyle name="0,0_x000d_&#10;NA_x000d_&#10; 8" xfId="84"/>
    <cellStyle name="0,0_x000d_&#10;NA_x000d_&#10; 9" xfId="85"/>
    <cellStyle name="0,0_x000d_&#10;NA_x000d_&#10;_2012-2013-2轻化系工作量2013.7.2" xfId="87"/>
    <cellStyle name="20% - 强调文字颜色 1 10" xfId="89"/>
    <cellStyle name="20% - 强调文字颜色 1 11" xfId="9"/>
    <cellStyle name="20% - 强调文字颜色 1 12" xfId="93"/>
    <cellStyle name="20% - 强调文字颜色 1 13" xfId="95"/>
    <cellStyle name="20% - 强调文字颜色 1 2" xfId="97"/>
    <cellStyle name="20% - 强调文字颜色 1 2 10" xfId="99"/>
    <cellStyle name="20% - 强调文字颜色 1 2 11" xfId="102"/>
    <cellStyle name="20% - 强调文字颜色 1 2 12" xfId="105"/>
    <cellStyle name="20% - 强调文字颜色 1 2 13" xfId="108"/>
    <cellStyle name="20% - 强调文字颜色 1 2 2" xfId="111"/>
    <cellStyle name="20% - 强调文字颜色 1 2 3" xfId="114"/>
    <cellStyle name="20% - 强调文字颜色 1 2 4" xfId="118"/>
    <cellStyle name="20% - 强调文字颜色 1 2 5" xfId="123"/>
    <cellStyle name="20% - 强调文字颜色 1 2 6" xfId="128"/>
    <cellStyle name="20% - 强调文字颜色 1 2 7" xfId="133"/>
    <cellStyle name="20% - 强调文字颜色 1 2 8" xfId="136"/>
    <cellStyle name="20% - 强调文字颜色 1 2 9" xfId="139"/>
    <cellStyle name="20% - 强调文字颜色 1 3" xfId="142"/>
    <cellStyle name="20% - 强调文字颜色 1 4" xfId="143"/>
    <cellStyle name="20% - 强调文字颜色 1 5" xfId="144"/>
    <cellStyle name="20% - 强调文字颜色 1 6" xfId="146"/>
    <cellStyle name="20% - 强调文字颜色 1 7" xfId="148"/>
    <cellStyle name="20% - 强调文字颜色 1 8" xfId="150"/>
    <cellStyle name="20% - 强调文字颜色 1 9" xfId="152"/>
    <cellStyle name="20% - 强调文字颜色 2 10" xfId="156"/>
    <cellStyle name="20% - 强调文字颜色 2 11" xfId="162"/>
    <cellStyle name="20% - 强调文字颜色 2 12" xfId="166"/>
    <cellStyle name="20% - 强调文字颜色 2 13" xfId="171"/>
    <cellStyle name="20% - 强调文字颜色 2 2" xfId="174"/>
    <cellStyle name="20% - 强调文字颜色 2 2 10" xfId="176"/>
    <cellStyle name="20% - 强调文字颜色 2 2 11" xfId="179"/>
    <cellStyle name="20% - 强调文字颜色 2 2 12" xfId="183"/>
    <cellStyle name="20% - 强调文字颜色 2 2 13" xfId="186"/>
    <cellStyle name="20% - 强调文字颜色 2 2 2" xfId="189"/>
    <cellStyle name="20% - 强调文字颜色 2 2 3" xfId="191"/>
    <cellStyle name="20% - 强调文字颜色 2 2 4" xfId="193"/>
    <cellStyle name="20% - 强调文字颜色 2 2 5" xfId="195"/>
    <cellStyle name="20% - 强调文字颜色 2 2 6" xfId="196"/>
    <cellStyle name="20% - 强调文字颜色 2 2 7" xfId="197"/>
    <cellStyle name="20% - 强调文字颜色 2 2 8" xfId="198"/>
    <cellStyle name="20% - 强调文字颜色 2 2 9" xfId="199"/>
    <cellStyle name="20% - 强调文字颜色 2 3" xfId="200"/>
    <cellStyle name="20% - 强调文字颜色 2 4" xfId="202"/>
    <cellStyle name="20% - 强调文字颜色 2 5" xfId="204"/>
    <cellStyle name="20% - 强调文字颜色 2 6" xfId="206"/>
    <cellStyle name="20% - 强调文字颜色 2 7" xfId="208"/>
    <cellStyle name="20% - 强调文字颜色 2 8" xfId="210"/>
    <cellStyle name="20% - 强调文字颜色 2 9" xfId="212"/>
    <cellStyle name="20% - 强调文字颜色 3 10" xfId="124"/>
    <cellStyle name="20% - 强调文字颜色 3 11" xfId="129"/>
    <cellStyle name="20% - 强调文字颜色 3 12" xfId="134"/>
    <cellStyle name="20% - 强调文字颜色 3 13" xfId="137"/>
    <cellStyle name="20% - 强调文字颜色 3 2" xfId="213"/>
    <cellStyle name="20% - 强调文字颜色 3 2 10" xfId="215"/>
    <cellStyle name="20% - 强调文字颜色 3 2 11" xfId="217"/>
    <cellStyle name="20% - 强调文字颜色 3 2 12" xfId="218"/>
    <cellStyle name="20% - 强调文字颜色 3 2 13" xfId="219"/>
    <cellStyle name="20% - 强调文字颜色 3 2 2" xfId="221"/>
    <cellStyle name="20% - 强调文字颜色 3 2 3" xfId="223"/>
    <cellStyle name="20% - 强调文字颜色 3 2 4" xfId="225"/>
    <cellStyle name="20% - 强调文字颜色 3 2 5" xfId="227"/>
    <cellStyle name="20% - 强调文字颜色 3 2 6" xfId="228"/>
    <cellStyle name="20% - 强调文字颜色 3 2 7" xfId="175"/>
    <cellStyle name="20% - 强调文字颜色 3 2 8" xfId="201"/>
    <cellStyle name="20% - 强调文字颜色 3 2 9" xfId="203"/>
    <cellStyle name="20% - 强调文字颜色 3 3" xfId="34"/>
    <cellStyle name="20% - 强调文字颜色 3 4" xfId="229"/>
    <cellStyle name="20% - 强调文字颜色 3 5" xfId="98"/>
    <cellStyle name="20% - 强调文字颜色 3 6" xfId="101"/>
    <cellStyle name="20% - 强调文字颜色 3 7" xfId="104"/>
    <cellStyle name="20% - 强调文字颜色 3 8" xfId="107"/>
    <cellStyle name="20% - 强调文字颜色 3 9" xfId="232"/>
    <cellStyle name="20% - 强调文字颜色 4 10" xfId="235"/>
    <cellStyle name="20% - 强调文字颜色 4 11" xfId="238"/>
    <cellStyle name="20% - 强调文字颜色 4 12" xfId="241"/>
    <cellStyle name="20% - 强调文字颜色 4 13" xfId="243"/>
    <cellStyle name="20% - 强调文字颜色 4 2" xfId="244"/>
    <cellStyle name="20% - 强调文字颜色 4 2 10" xfId="246"/>
    <cellStyle name="20% - 强调文字颜色 4 2 11" xfId="247"/>
    <cellStyle name="20% - 强调文字颜色 4 2 12" xfId="248"/>
    <cellStyle name="20% - 强调文字颜色 4 2 13" xfId="249"/>
    <cellStyle name="20% - 强调文字颜色 4 2 2" xfId="250"/>
    <cellStyle name="20% - 强调文字颜色 4 2 3" xfId="254"/>
    <cellStyle name="20% - 强调文字颜色 4 2 4" xfId="259"/>
    <cellStyle name="20% - 强调文字颜色 4 2 5" xfId="261"/>
    <cellStyle name="20% - 强调文字颜色 4 2 6" xfId="263"/>
    <cellStyle name="20% - 强调文字颜色 4 2 7" xfId="265"/>
    <cellStyle name="20% - 强调文字颜色 4 2 8" xfId="266"/>
    <cellStyle name="20% - 强调文字颜色 4 2 9" xfId="267"/>
    <cellStyle name="20% - 强调文字颜色 4 3" xfId="268"/>
    <cellStyle name="20% - 强调文字颜色 4 4" xfId="270"/>
    <cellStyle name="20% - 强调文字颜色 4 5" xfId="11"/>
    <cellStyle name="20% - 强调文字颜色 4 6" xfId="273"/>
    <cellStyle name="20% - 强调文字颜色 4 7" xfId="275"/>
    <cellStyle name="20% - 强调文字颜色 4 8" xfId="277"/>
    <cellStyle name="20% - 强调文字颜色 4 9" xfId="280"/>
    <cellStyle name="20% - 强调文字颜色 5 10" xfId="286"/>
    <cellStyle name="20% - 强调文字颜色 5 11" xfId="291"/>
    <cellStyle name="20% - 强调文字颜色 5 12" xfId="293"/>
    <cellStyle name="20% - 强调文字颜色 5 13" xfId="214"/>
    <cellStyle name="20% - 强调文字颜色 5 2" xfId="295"/>
    <cellStyle name="20% - 强调文字颜色 5 2 10" xfId="296"/>
    <cellStyle name="20% - 强调文字颜色 5 2 11" xfId="297"/>
    <cellStyle name="20% - 强调文字颜色 5 2 12" xfId="298"/>
    <cellStyle name="20% - 强调文字颜色 5 2 13" xfId="299"/>
    <cellStyle name="20% - 强调文字颜色 5 2 2" xfId="300"/>
    <cellStyle name="20% - 强调文字颜色 5 2 3" xfId="303"/>
    <cellStyle name="20% - 强调文字颜色 5 2 4" xfId="306"/>
    <cellStyle name="20% - 强调文字颜色 5 2 5" xfId="310"/>
    <cellStyle name="20% - 强调文字颜色 5 2 6" xfId="313"/>
    <cellStyle name="20% - 强调文字颜色 5 2 7" xfId="316"/>
    <cellStyle name="20% - 强调文字颜色 5 2 8" xfId="318"/>
    <cellStyle name="20% - 强调文字颜色 5 2 9" xfId="319"/>
    <cellStyle name="20% - 强调文字颜色 5 3" xfId="320"/>
    <cellStyle name="20% - 强调文字颜色 5 4" xfId="321"/>
    <cellStyle name="20% - 强调文字颜色 5 5" xfId="323"/>
    <cellStyle name="20% - 强调文字颜色 5 6" xfId="325"/>
    <cellStyle name="20% - 强调文字颜色 5 7" xfId="327"/>
    <cellStyle name="20% - 强调文字颜色 5 8" xfId="177"/>
    <cellStyle name="20% - 强调文字颜色 5 9" xfId="180"/>
    <cellStyle name="20% - 强调文字颜色 6 10" xfId="330"/>
    <cellStyle name="20% - 强调文字颜色 6 11" xfId="332"/>
    <cellStyle name="20% - 强调文字颜色 6 12" xfId="334"/>
    <cellStyle name="20% - 强调文字颜色 6 13" xfId="336"/>
    <cellStyle name="20% - 强调文字颜色 6 2" xfId="337"/>
    <cellStyle name="20% - 强调文字颜色 6 2 10" xfId="339"/>
    <cellStyle name="20% - 强调文字颜色 6 2 11" xfId="340"/>
    <cellStyle name="20% - 强调文字颜色 6 2 12" xfId="2"/>
    <cellStyle name="20% - 强调文字颜色 6 2 13" xfId="342"/>
    <cellStyle name="20% - 强调文字颜色 6 2 2" xfId="344"/>
    <cellStyle name="20% - 强调文字颜色 6 2 3" xfId="346"/>
    <cellStyle name="20% - 强调文字颜色 6 2 4" xfId="348"/>
    <cellStyle name="20% - 强调文字颜色 6 2 5" xfId="350"/>
    <cellStyle name="20% - 强调文字颜色 6 2 6" xfId="352"/>
    <cellStyle name="20% - 强调文字颜色 6 2 7" xfId="355"/>
    <cellStyle name="20% - 强调文字颜色 6 2 8" xfId="358"/>
    <cellStyle name="20% - 强调文字颜色 6 2 9" xfId="360"/>
    <cellStyle name="20% - 强调文字颜色 6 3" xfId="361"/>
    <cellStyle name="20% - 强调文字颜色 6 4" xfId="363"/>
    <cellStyle name="20% - 强调文字颜色 6 5" xfId="366"/>
    <cellStyle name="20% - 强调文字颜色 6 6" xfId="370"/>
    <cellStyle name="20% - 强调文字颜色 6 7" xfId="375"/>
    <cellStyle name="20% - 强调文字颜色 6 8" xfId="380"/>
    <cellStyle name="20% - 强调文字颜色 6 9" xfId="384"/>
    <cellStyle name="20% - 着色 1" xfId="37"/>
    <cellStyle name="20% - 着色 2" xfId="39"/>
    <cellStyle name="20% - 着色 3" xfId="41"/>
    <cellStyle name="20% - 着色 4" xfId="390"/>
    <cellStyle name="20% - 着色 5" xfId="285"/>
    <cellStyle name="20% - 着色 6" xfId="290"/>
    <cellStyle name="40% - 强调文字颜色 1 10" xfId="392"/>
    <cellStyle name="40% - 强调文字颜色 1 11" xfId="394"/>
    <cellStyle name="40% - 强调文字颜色 1 12" xfId="396"/>
    <cellStyle name="40% - 强调文字颜色 1 13" xfId="1"/>
    <cellStyle name="40% - 强调文字颜色 1 2" xfId="398"/>
    <cellStyle name="40% - 强调文字颜色 1 2 10" xfId="399"/>
    <cellStyle name="40% - 强调文字颜色 1 2 11" xfId="400"/>
    <cellStyle name="40% - 强调文字颜色 1 2 12" xfId="401"/>
    <cellStyle name="40% - 强调文字颜色 1 2 13" xfId="6"/>
    <cellStyle name="40% - 强调文字颜色 1 2 2" xfId="403"/>
    <cellStyle name="40% - 强调文字颜色 1 2 3" xfId="406"/>
    <cellStyle name="40% - 强调文字颜色 1 2 4" xfId="409"/>
    <cellStyle name="40% - 强调文字颜色 1 2 5" xfId="411"/>
    <cellStyle name="40% - 强调文字颜色 1 2 6" xfId="412"/>
    <cellStyle name="40% - 强调文字颜色 1 2 7" xfId="413"/>
    <cellStyle name="40% - 强调文字颜色 1 2 8" xfId="35"/>
    <cellStyle name="40% - 强调文字颜色 1 2 9" xfId="24"/>
    <cellStyle name="40% - 强调文字颜色 1 3" xfId="414"/>
    <cellStyle name="40% - 强调文字颜色 1 4" xfId="415"/>
    <cellStyle name="40% - 强调文字颜色 1 5" xfId="416"/>
    <cellStyle name="40% - 强调文字颜色 1 6" xfId="417"/>
    <cellStyle name="40% - 强调文字颜色 1 7" xfId="418"/>
    <cellStyle name="40% - 强调文字颜色 1 8" xfId="419"/>
    <cellStyle name="40% - 强调文字颜色 1 9" xfId="420"/>
    <cellStyle name="40% - 强调文字颜色 2 10" xfId="422"/>
    <cellStyle name="40% - 强调文字颜色 2 11" xfId="90"/>
    <cellStyle name="40% - 强调文字颜色 2 12" xfId="8"/>
    <cellStyle name="40% - 强调文字颜色 2 13" xfId="94"/>
    <cellStyle name="40% - 强调文字颜色 2 2" xfId="113"/>
    <cellStyle name="40% - 强调文字颜色 2 2 10" xfId="205"/>
    <cellStyle name="40% - 强调文字颜色 2 2 11" xfId="207"/>
    <cellStyle name="40% - 强调文字颜色 2 2 12" xfId="209"/>
    <cellStyle name="40% - 强调文字颜色 2 2 13" xfId="211"/>
    <cellStyle name="40% - 强调文字颜色 2 2 2" xfId="425"/>
    <cellStyle name="40% - 强调文字颜色 2 2 3" xfId="427"/>
    <cellStyle name="40% - 强调文字颜色 2 2 4" xfId="429"/>
    <cellStyle name="40% - 强调文字颜色 2 2 5" xfId="431"/>
    <cellStyle name="40% - 强调文字颜色 2 2 6" xfId="432"/>
    <cellStyle name="40% - 强调文字颜色 2 2 7" xfId="112"/>
    <cellStyle name="40% - 强调文字颜色 2 2 8" xfId="115"/>
    <cellStyle name="40% - 强调文字颜色 2 2 9" xfId="119"/>
    <cellStyle name="40% - 强调文字颜色 2 3" xfId="117"/>
    <cellStyle name="40% - 强调文字颜色 2 4" xfId="122"/>
    <cellStyle name="40% - 强调文字颜色 2 5" xfId="127"/>
    <cellStyle name="40% - 强调文字颜色 2 6" xfId="132"/>
    <cellStyle name="40% - 强调文字颜色 2 7" xfId="138"/>
    <cellStyle name="40% - 强调文字颜色 2 8" xfId="140"/>
    <cellStyle name="40% - 强调文字颜色 2 9" xfId="433"/>
    <cellStyle name="40% - 强调文字颜色 3 10" xfId="17"/>
    <cellStyle name="40% - 强调文字颜色 3 11" xfId="157"/>
    <cellStyle name="40% - 强调文字颜色 3 12" xfId="163"/>
    <cellStyle name="40% - 强调文字颜色 3 13" xfId="167"/>
    <cellStyle name="40% - 强调文字颜色 3 2" xfId="434"/>
    <cellStyle name="40% - 强调文字颜色 3 2 10" xfId="278"/>
    <cellStyle name="40% - 强调文字颜色 3 2 11" xfId="281"/>
    <cellStyle name="40% - 强调文字颜色 3 2 12" xfId="435"/>
    <cellStyle name="40% - 强调文字颜色 3 2 13" xfId="437"/>
    <cellStyle name="40% - 强调文字颜色 3 2 2" xfId="439"/>
    <cellStyle name="40% - 强调文字颜色 3 2 3" xfId="442"/>
    <cellStyle name="40% - 强调文字颜色 3 2 4" xfId="444"/>
    <cellStyle name="40% - 强调文字颜色 3 2 5" xfId="446"/>
    <cellStyle name="40% - 强调文字颜色 3 2 6" xfId="447"/>
    <cellStyle name="40% - 强调文字颜色 3 2 7" xfId="190"/>
    <cellStyle name="40% - 强调文字颜色 3 2 8" xfId="192"/>
    <cellStyle name="40% - 强调文字颜色 3 2 9" xfId="194"/>
    <cellStyle name="40% - 强调文字颜色 3 3" xfId="448"/>
    <cellStyle name="40% - 强调文字颜色 3 4" xfId="449"/>
    <cellStyle name="40% - 强调文字颜色 3 5" xfId="450"/>
    <cellStyle name="40% - 强调文字颜色 3 6" xfId="451"/>
    <cellStyle name="40% - 强调文字颜色 3 7" xfId="452"/>
    <cellStyle name="40% - 强调文字颜色 3 8" xfId="22"/>
    <cellStyle name="40% - 强调文字颜色 3 9" xfId="12"/>
    <cellStyle name="40% - 强调文字颜色 4 10" xfId="120"/>
    <cellStyle name="40% - 强调文字颜色 4 11" xfId="125"/>
    <cellStyle name="40% - 强调文字颜色 4 12" xfId="130"/>
    <cellStyle name="40% - 强调文字颜色 4 13" xfId="135"/>
    <cellStyle name="40% - 强调文字颜色 4 2" xfId="23"/>
    <cellStyle name="40% - 强调文字颜色 4 2 10" xfId="253"/>
    <cellStyle name="40% - 强调文字颜色 4 2 11" xfId="257"/>
    <cellStyle name="40% - 强调文字颜色 4 2 12" xfId="262"/>
    <cellStyle name="40% - 强调文字颜色 4 2 13" xfId="264"/>
    <cellStyle name="40% - 强调文字颜色 4 2 2" xfId="453"/>
    <cellStyle name="40% - 强调文字颜色 4 2 3" xfId="455"/>
    <cellStyle name="40% - 强调文字颜色 4 2 4" xfId="457"/>
    <cellStyle name="40% - 强调文字颜色 4 2 5" xfId="459"/>
    <cellStyle name="40% - 强调文字颜色 4 2 6" xfId="460"/>
    <cellStyle name="40% - 强调文字颜色 4 2 7" xfId="222"/>
    <cellStyle name="40% - 强调文字颜色 4 2 8" xfId="224"/>
    <cellStyle name="40% - 强调文字颜色 4 2 9" xfId="226"/>
    <cellStyle name="40% - 强调文字颜色 4 3" xfId="461"/>
    <cellStyle name="40% - 强调文字颜色 4 4" xfId="345"/>
    <cellStyle name="40% - 强调文字颜色 4 5" xfId="347"/>
    <cellStyle name="40% - 强调文字颜色 4 6" xfId="349"/>
    <cellStyle name="40% - 强调文字颜色 4 7" xfId="351"/>
    <cellStyle name="40% - 强调文字颜色 4 8" xfId="353"/>
    <cellStyle name="40% - 强调文字颜色 4 9" xfId="356"/>
    <cellStyle name="40% - 强调文字颜色 5 10" xfId="462"/>
    <cellStyle name="40% - 强调文字颜色 5 11" xfId="236"/>
    <cellStyle name="40% - 强调文字颜色 5 12" xfId="239"/>
    <cellStyle name="40% - 强调文字颜色 5 13" xfId="242"/>
    <cellStyle name="40% - 强调文字颜色 5 2" xfId="464"/>
    <cellStyle name="40% - 强调文字颜色 5 2 10" xfId="172"/>
    <cellStyle name="40% - 强调文字颜色 5 2 11" xfId="402"/>
    <cellStyle name="40% - 强调文字颜色 5 2 12" xfId="405"/>
    <cellStyle name="40% - 强调文字颜色 5 2 13" xfId="408"/>
    <cellStyle name="40% - 强调文字颜色 5 2 2" xfId="368"/>
    <cellStyle name="40% - 强调文字颜色 5 2 3" xfId="373"/>
    <cellStyle name="40% - 强调文字颜色 5 2 4" xfId="378"/>
    <cellStyle name="40% - 强调文字颜色 5 2 5" xfId="382"/>
    <cellStyle name="40% - 强调文字颜色 5 2 6" xfId="386"/>
    <cellStyle name="40% - 强调文字颜色 5 2 7" xfId="251"/>
    <cellStyle name="40% - 强调文字颜色 5 2 8" xfId="255"/>
    <cellStyle name="40% - 强调文字颜色 5 2 9" xfId="260"/>
    <cellStyle name="40% - 强调文字颜色 5 3" xfId="466"/>
    <cellStyle name="40% - 强调文字颜色 5 4" xfId="468"/>
    <cellStyle name="40% - 强调文字颜色 5 5" xfId="470"/>
    <cellStyle name="40% - 强调文字颜色 5 6" xfId="49"/>
    <cellStyle name="40% - 强调文字颜色 5 7" xfId="28"/>
    <cellStyle name="40% - 强调文字颜色 5 8" xfId="53"/>
    <cellStyle name="40% - 强调文字颜色 5 9" xfId="56"/>
    <cellStyle name="40% - 强调文字颜色 6 10" xfId="391"/>
    <cellStyle name="40% - 强调文字颜色 6 11" xfId="287"/>
    <cellStyle name="40% - 强调文字颜色 6 12" xfId="292"/>
    <cellStyle name="40% - 强调文字颜色 6 13" xfId="294"/>
    <cellStyle name="40% - 强调文字颜色 6 2" xfId="59"/>
    <cellStyle name="40% - 强调文字颜色 6 2 10" xfId="472"/>
    <cellStyle name="40% - 强调文字颜色 6 2 11" xfId="474"/>
    <cellStyle name="40% - 强调文字颜色 6 2 12" xfId="476"/>
    <cellStyle name="40% - 强调文字颜色 6 2 13" xfId="478"/>
    <cellStyle name="40% - 强调文字颜色 6 2 2" xfId="473"/>
    <cellStyle name="40% - 强调文字颜色 6 2 3" xfId="475"/>
    <cellStyle name="40% - 强调文字颜色 6 2 4" xfId="477"/>
    <cellStyle name="40% - 强调文字颜色 6 2 5" xfId="479"/>
    <cellStyle name="40% - 强调文字颜色 6 2 6" xfId="481"/>
    <cellStyle name="40% - 强调文字颜色 6 2 7" xfId="301"/>
    <cellStyle name="40% - 强调文字颜色 6 2 8" xfId="304"/>
    <cellStyle name="40% - 强调文字颜色 6 2 9" xfId="307"/>
    <cellStyle name="40% - 强调文字颜色 6 3" xfId="4"/>
    <cellStyle name="40% - 强调文字颜色 6 4" xfId="67"/>
    <cellStyle name="40% - 强调文字颜色 6 5" xfId="32"/>
    <cellStyle name="40% - 强调文字颜色 6 6" xfId="72"/>
    <cellStyle name="40% - 强调文字颜色 6 7" xfId="77"/>
    <cellStyle name="40% - 强调文字颜色 6 8" xfId="483"/>
    <cellStyle name="40% - 强调文字颜色 6 9" xfId="440"/>
    <cellStyle name="40% - 着色 1" xfId="480"/>
    <cellStyle name="40% - 着色 2" xfId="302"/>
    <cellStyle name="40% - 着色 3" xfId="305"/>
    <cellStyle name="40% - 着色 4" xfId="308"/>
    <cellStyle name="40% - 着色 5" xfId="311"/>
    <cellStyle name="40% - 着色 6" xfId="314"/>
    <cellStyle name="60% - 强调文字颜色 1 10" xfId="341"/>
    <cellStyle name="60% - 强调文字颜色 1 11" xfId="3"/>
    <cellStyle name="60% - 强调文字颜色 1 12" xfId="343"/>
    <cellStyle name="60% - 强调文字颜色 1 13" xfId="484"/>
    <cellStyle name="60% - 强调文字颜色 1 2" xfId="230"/>
    <cellStyle name="60% - 强调文字颜色 1 2 10" xfId="66"/>
    <cellStyle name="60% - 强调文字颜色 1 2 11" xfId="31"/>
    <cellStyle name="60% - 强调文字颜色 1 2 12" xfId="71"/>
    <cellStyle name="60% - 强调文字颜色 1 2 13" xfId="76"/>
    <cellStyle name="60% - 强调文字颜色 1 2 2" xfId="485"/>
    <cellStyle name="60% - 强调文字颜色 1 2 3" xfId="486"/>
    <cellStyle name="60% - 强调文字颜色 1 2 4" xfId="487"/>
    <cellStyle name="60% - 强调文字颜色 1 2 5" xfId="488"/>
    <cellStyle name="60% - 强调文字颜色 1 2 6" xfId="489"/>
    <cellStyle name="60% - 强调文字颜色 1 2 7" xfId="245"/>
    <cellStyle name="60% - 强调文字颜色 1 2 8" xfId="269"/>
    <cellStyle name="60% - 强调文字颜色 1 2 9" xfId="271"/>
    <cellStyle name="60% - 强调文字颜色 1 3" xfId="100"/>
    <cellStyle name="60% - 强调文字颜色 1 4" xfId="103"/>
    <cellStyle name="60% - 强调文字颜色 1 5" xfId="106"/>
    <cellStyle name="60% - 强调文字颜色 1 6" xfId="109"/>
    <cellStyle name="60% - 强调文字颜色 1 7" xfId="231"/>
    <cellStyle name="60% - 强调文字颜色 1 8" xfId="421"/>
    <cellStyle name="60% - 强调文字颜色 1 9" xfId="88"/>
    <cellStyle name="60% - 强调文字颜色 2 10" xfId="490"/>
    <cellStyle name="60% - 强调文字颜色 2 11" xfId="393"/>
    <cellStyle name="60% - 强调文字颜色 2 12" xfId="395"/>
    <cellStyle name="60% - 强调文字颜色 2 13" xfId="397"/>
    <cellStyle name="60% - 强调文字颜色 2 2" xfId="272"/>
    <cellStyle name="60% - 强调文字颜色 2 2 10" xfId="491"/>
    <cellStyle name="60% - 强调文字颜色 2 2 11" xfId="492"/>
    <cellStyle name="60% - 强调文字颜色 2 2 12" xfId="493"/>
    <cellStyle name="60% - 强调文字颜色 2 2 13" xfId="494"/>
    <cellStyle name="60% - 强调文字颜色 2 2 2" xfId="13"/>
    <cellStyle name="60% - 强调文字颜色 2 2 3" xfId="154"/>
    <cellStyle name="60% - 强调文字颜色 2 2 4" xfId="160"/>
    <cellStyle name="60% - 强调文字颜色 2 2 5" xfId="169"/>
    <cellStyle name="60% - 强调文字颜色 2 2 6" xfId="173"/>
    <cellStyle name="60% - 强调文字颜色 2 2 7" xfId="404"/>
    <cellStyle name="60% - 强调文字颜色 2 2 8" xfId="407"/>
    <cellStyle name="60% - 强调文字颜色 2 2 9" xfId="410"/>
    <cellStyle name="60% - 强调文字颜色 2 3" xfId="10"/>
    <cellStyle name="60% - 强调文字颜色 2 4" xfId="274"/>
    <cellStyle name="60% - 强调文字颜色 2 5" xfId="276"/>
    <cellStyle name="60% - 强调文字颜色 2 6" xfId="279"/>
    <cellStyle name="60% - 强调文字颜色 2 7" xfId="282"/>
    <cellStyle name="60% - 强调文字颜色 2 8" xfId="436"/>
    <cellStyle name="60% - 强调文字颜色 2 9" xfId="438"/>
    <cellStyle name="60% - 强调文字颜色 3 10" xfId="233"/>
    <cellStyle name="60% - 强调文字颜色 3 11" xfId="423"/>
    <cellStyle name="60% - 强调文字颜色 3 12" xfId="91"/>
    <cellStyle name="60% - 强调文字颜色 3 13" xfId="7"/>
    <cellStyle name="60% - 强调文字颜色 3 2" xfId="322"/>
    <cellStyle name="60% - 强调文字颜色 3 2 10" xfId="145"/>
    <cellStyle name="60% - 强调文字颜色 3 2 11" xfId="147"/>
    <cellStyle name="60% - 强调文字颜色 3 2 12" xfId="149"/>
    <cellStyle name="60% - 强调文字颜色 3 2 13" xfId="151"/>
    <cellStyle name="60% - 强调文字颜色 3 2 2" xfId="495"/>
    <cellStyle name="60% - 强调文字颜色 3 2 3" xfId="496"/>
    <cellStyle name="60% - 强调文字颜色 3 2 4" xfId="497"/>
    <cellStyle name="60% - 强调文字颜色 3 2 5" xfId="498"/>
    <cellStyle name="60% - 强调文字颜色 3 2 6" xfId="499"/>
    <cellStyle name="60% - 强调文字颜色 3 2 7" xfId="426"/>
    <cellStyle name="60% - 强调文字颜色 3 2 8" xfId="428"/>
    <cellStyle name="60% - 强调文字颜色 3 2 9" xfId="430"/>
    <cellStyle name="60% - 强调文字颜色 3 3" xfId="324"/>
    <cellStyle name="60% - 强调文字颜色 3 4" xfId="326"/>
    <cellStyle name="60% - 强调文字颜色 3 5" xfId="328"/>
    <cellStyle name="60% - 强调文字颜色 3 6" xfId="178"/>
    <cellStyle name="60% - 强调文字颜色 3 7" xfId="181"/>
    <cellStyle name="60% - 强调文字颜色 3 8" xfId="184"/>
    <cellStyle name="60% - 强调文字颜色 3 9" xfId="187"/>
    <cellStyle name="60% - 强调文字颜色 4 10" xfId="500"/>
    <cellStyle name="60% - 强调文字颜色 4 11" xfId="16"/>
    <cellStyle name="60% - 强调文字颜色 4 12" xfId="158"/>
    <cellStyle name="60% - 强调文字颜色 4 13" xfId="164"/>
    <cellStyle name="60% - 强调文字颜色 4 2" xfId="364"/>
    <cellStyle name="60% - 强调文字颜色 4 2 10" xfId="110"/>
    <cellStyle name="60% - 强调文字颜色 4 2 11" xfId="234"/>
    <cellStyle name="60% - 强调文字颜色 4 2 12" xfId="424"/>
    <cellStyle name="60% - 强调文字颜色 4 2 13" xfId="92"/>
    <cellStyle name="60% - 强调文字颜色 4 2 2" xfId="68"/>
    <cellStyle name="60% - 强调文字颜色 4 2 3" xfId="33"/>
    <cellStyle name="60% - 强调文字颜色 4 2 4" xfId="73"/>
    <cellStyle name="60% - 强调文字颜色 4 2 5" xfId="78"/>
    <cellStyle name="60% - 强调文字颜色 4 2 6" xfId="482"/>
    <cellStyle name="60% - 强调文字颜色 4 2 7" xfId="441"/>
    <cellStyle name="60% - 强调文字颜色 4 2 8" xfId="443"/>
    <cellStyle name="60% - 强调文字颜色 4 2 9" xfId="445"/>
    <cellStyle name="60% - 强调文字颜色 4 3" xfId="367"/>
    <cellStyle name="60% - 强调文字颜色 4 4" xfId="371"/>
    <cellStyle name="60% - 强调文字颜色 4 5" xfId="376"/>
    <cellStyle name="60% - 强调文字颜色 4 6" xfId="383"/>
    <cellStyle name="60% - 强调文字颜色 4 7" xfId="387"/>
    <cellStyle name="60% - 强调文字颜色 4 8" xfId="252"/>
    <cellStyle name="60% - 强调文字颜色 4 9" xfId="256"/>
    <cellStyle name="60% - 强调文字颜色 5 10" xfId="116"/>
    <cellStyle name="60% - 强调文字颜色 5 11" xfId="121"/>
    <cellStyle name="60% - 强调文字颜色 5 12" xfId="126"/>
    <cellStyle name="60% - 强调文字颜色 5 13" xfId="131"/>
    <cellStyle name="60% - 强调文字颜色 5 2" xfId="502"/>
    <cellStyle name="60% - 强调文字颜色 5 2 10" xfId="188"/>
    <cellStyle name="60% - 强调文字颜色 5 2 11" xfId="503"/>
    <cellStyle name="60% - 强调文字颜色 5 2 12" xfId="504"/>
    <cellStyle name="60% - 强调文字颜色 5 2 13" xfId="505"/>
    <cellStyle name="60% - 强调文字颜色 5 2 2" xfId="506"/>
    <cellStyle name="60% - 强调文字颜色 5 2 3" xfId="507"/>
    <cellStyle name="60% - 强调文字颜色 5 2 4" xfId="508"/>
    <cellStyle name="60% - 强调文字颜色 5 2 5" xfId="509"/>
    <cellStyle name="60% - 强调文字颜色 5 2 6" xfId="510"/>
    <cellStyle name="60% - 强调文字颜色 5 2 7" xfId="454"/>
    <cellStyle name="60% - 强调文字颜色 5 2 8" xfId="456"/>
    <cellStyle name="60% - 强调文字颜色 5 2 9" xfId="458"/>
    <cellStyle name="60% - 强调文字颜色 5 3" xfId="511"/>
    <cellStyle name="60% - 强调文字颜色 5 4" xfId="512"/>
    <cellStyle name="60% - 强调文字颜色 5 5" xfId="513"/>
    <cellStyle name="60% - 强调文字颜色 5 6" xfId="514"/>
    <cellStyle name="60% - 强调文字颜色 5 7" xfId="515"/>
    <cellStyle name="60% - 强调文字颜色 5 8" xfId="516"/>
    <cellStyle name="60% - 强调文字颜色 5 9" xfId="216"/>
    <cellStyle name="60% - 强调文字颜色 6 10" xfId="517"/>
    <cellStyle name="60% - 强调文字颜色 6 11" xfId="463"/>
    <cellStyle name="60% - 强调文字颜色 6 12" xfId="237"/>
    <cellStyle name="60% - 强调文字颜色 6 13" xfId="240"/>
    <cellStyle name="60% - 强调文字颜色 6 2" xfId="518"/>
    <cellStyle name="60% - 强调文字颜色 6 2 10" xfId="220"/>
    <cellStyle name="60% - 强调文字颜色 6 2 11" xfId="519"/>
    <cellStyle name="60% - 强调文字颜色 6 2 12" xfId="520"/>
    <cellStyle name="60% - 强调文字颜色 6 2 13" xfId="521"/>
    <cellStyle name="60% - 强调文字颜色 6 2 2" xfId="522"/>
    <cellStyle name="60% - 强调文字颜色 6 2 3" xfId="523"/>
    <cellStyle name="60% - 强调文字颜色 6 2 4" xfId="338"/>
    <cellStyle name="60% - 强调文字颜色 6 2 5" xfId="362"/>
    <cellStyle name="60% - 强调文字颜色 6 2 6" xfId="365"/>
    <cellStyle name="60% - 强调文字颜色 6 2 7" xfId="369"/>
    <cellStyle name="60% - 强调文字颜色 6 2 8" xfId="374"/>
    <cellStyle name="60% - 强调文字颜色 6 2 9" xfId="379"/>
    <cellStyle name="60% - 强调文字颜色 6 3" xfId="524"/>
    <cellStyle name="60% - 强调文字颜色 6 4" xfId="525"/>
    <cellStyle name="60% - 强调文字颜色 6 5" xfId="526"/>
    <cellStyle name="60% - 强调文字颜色 6 6" xfId="527"/>
    <cellStyle name="60% - 强调文字颜色 6 7" xfId="528"/>
    <cellStyle name="60% - 强调文字颜色 6 8" xfId="529"/>
    <cellStyle name="60% - 强调文字颜色 6 9" xfId="530"/>
    <cellStyle name="60% - 着色 1" xfId="531"/>
    <cellStyle name="60% - 着色 2" xfId="532"/>
    <cellStyle name="60% - 着色 3" xfId="533"/>
    <cellStyle name="60% - 着色 4" xfId="534"/>
    <cellStyle name="60% - 着色 5" xfId="535"/>
    <cellStyle name="60% - 着色 6" xfId="536"/>
    <cellStyle name="标题 1 10" xfId="537"/>
    <cellStyle name="标题 1 11" xfId="86"/>
    <cellStyle name="标题 1 12" xfId="539"/>
    <cellStyle name="标题 1 13" xfId="540"/>
    <cellStyle name="标题 1 2" xfId="541"/>
    <cellStyle name="标题 1 2 10" xfId="542"/>
    <cellStyle name="标题 1 2 11" xfId="543"/>
    <cellStyle name="标题 1 2 12" xfId="544"/>
    <cellStyle name="标题 1 2 13" xfId="545"/>
    <cellStyle name="标题 1 2 2" xfId="546"/>
    <cellStyle name="标题 1 2 3" xfId="547"/>
    <cellStyle name="标题 1 2 4" xfId="548"/>
    <cellStyle name="标题 1 2 5" xfId="549"/>
    <cellStyle name="标题 1 2 6" xfId="550"/>
    <cellStyle name="标题 1 2 7" xfId="551"/>
    <cellStyle name="标题 1 2 8" xfId="552"/>
    <cellStyle name="标题 1 2 9" xfId="553"/>
    <cellStyle name="标题 1 2_轻化系2014年度工作量统计2015.1.22(第3次报教务处）" xfId="554"/>
    <cellStyle name="标题 1 3" xfId="555"/>
    <cellStyle name="标题 1 4" xfId="556"/>
    <cellStyle name="标题 1 5" xfId="557"/>
    <cellStyle name="标题 1 6" xfId="559"/>
    <cellStyle name="标题 1 7" xfId="561"/>
    <cellStyle name="标题 1 8" xfId="563"/>
    <cellStyle name="标题 1 9" xfId="565"/>
    <cellStyle name="标题 10" xfId="566"/>
    <cellStyle name="标题 11" xfId="567"/>
    <cellStyle name="标题 12" xfId="568"/>
    <cellStyle name="标题 13" xfId="569"/>
    <cellStyle name="标题 14" xfId="570"/>
    <cellStyle name="标题 15" xfId="571"/>
    <cellStyle name="标题 16" xfId="572"/>
    <cellStyle name="标题 2 10" xfId="573"/>
    <cellStyle name="标题 2 11" xfId="574"/>
    <cellStyle name="标题 2 12" xfId="575"/>
    <cellStyle name="标题 2 13" xfId="576"/>
    <cellStyle name="标题 2 2" xfId="577"/>
    <cellStyle name="标题 2 2 10" xfId="578"/>
    <cellStyle name="标题 2 2 11" xfId="579"/>
    <cellStyle name="标题 2 2 12" xfId="580"/>
    <cellStyle name="标题 2 2 13" xfId="581"/>
    <cellStyle name="标题 2 2 2" xfId="582"/>
    <cellStyle name="标题 2 2 3" xfId="583"/>
    <cellStyle name="标题 2 2 4" xfId="584"/>
    <cellStyle name="标题 2 2 5" xfId="585"/>
    <cellStyle name="标题 2 2 6" xfId="586"/>
    <cellStyle name="标题 2 2 7" xfId="587"/>
    <cellStyle name="标题 2 2 8" xfId="588"/>
    <cellStyle name="标题 2 2 9" xfId="589"/>
    <cellStyle name="标题 2 2_轻化系2014年度工作量统计2015.1.22(第3次报教务处）" xfId="590"/>
    <cellStyle name="标题 2 3" xfId="591"/>
    <cellStyle name="标题 2 4" xfId="592"/>
    <cellStyle name="标题 2 5" xfId="593"/>
    <cellStyle name="标题 2 6" xfId="594"/>
    <cellStyle name="标题 2 7" xfId="595"/>
    <cellStyle name="标题 2 8" xfId="596"/>
    <cellStyle name="标题 2 9" xfId="597"/>
    <cellStyle name="标题 3 10" xfId="598"/>
    <cellStyle name="标题 3 11" xfId="599"/>
    <cellStyle name="标题 3 12" xfId="600"/>
    <cellStyle name="标题 3 13" xfId="601"/>
    <cellStyle name="标题 3 2" xfId="602"/>
    <cellStyle name="标题 3 2 10" xfId="603"/>
    <cellStyle name="标题 3 2 11" xfId="604"/>
    <cellStyle name="标题 3 2 12" xfId="605"/>
    <cellStyle name="标题 3 2 13" xfId="606"/>
    <cellStyle name="标题 3 2 2" xfId="607"/>
    <cellStyle name="标题 3 2 3" xfId="609"/>
    <cellStyle name="标题 3 2 4" xfId="611"/>
    <cellStyle name="标题 3 2 5" xfId="613"/>
    <cellStyle name="标题 3 2 6" xfId="615"/>
    <cellStyle name="标题 3 2 7" xfId="617"/>
    <cellStyle name="标题 3 2 8" xfId="618"/>
    <cellStyle name="标题 3 2 9" xfId="619"/>
    <cellStyle name="标题 3 2_轻化系2014年度工作量统计2015.1.22(第3次报教务处）" xfId="621"/>
    <cellStyle name="标题 3 3" xfId="622"/>
    <cellStyle name="标题 3 4" xfId="623"/>
    <cellStyle name="标题 3 5" xfId="624"/>
    <cellStyle name="标题 3 6" xfId="625"/>
    <cellStyle name="标题 3 7" xfId="626"/>
    <cellStyle name="标题 3 8" xfId="627"/>
    <cellStyle name="标题 3 9" xfId="628"/>
    <cellStyle name="标题 4 10" xfId="629"/>
    <cellStyle name="标题 4 11" xfId="631"/>
    <cellStyle name="标题 4 12" xfId="633"/>
    <cellStyle name="标题 4 13" xfId="635"/>
    <cellStyle name="标题 4 2" xfId="620"/>
    <cellStyle name="标题 4 2 10" xfId="637"/>
    <cellStyle name="标题 4 2 11" xfId="638"/>
    <cellStyle name="标题 4 2 12" xfId="639"/>
    <cellStyle name="标题 4 2 13" xfId="640"/>
    <cellStyle name="标题 4 2 2" xfId="641"/>
    <cellStyle name="标题 4 2 3" xfId="642"/>
    <cellStyle name="标题 4 2 4" xfId="643"/>
    <cellStyle name="标题 4 2 5" xfId="644"/>
    <cellStyle name="标题 4 2 6" xfId="645"/>
    <cellStyle name="标题 4 2 7" xfId="646"/>
    <cellStyle name="标题 4 2 8" xfId="647"/>
    <cellStyle name="标题 4 2 9" xfId="648"/>
    <cellStyle name="标题 4 3" xfId="649"/>
    <cellStyle name="标题 4 4" xfId="650"/>
    <cellStyle name="标题 4 5" xfId="651"/>
    <cellStyle name="标题 4 6" xfId="652"/>
    <cellStyle name="标题 4 7" xfId="653"/>
    <cellStyle name="标题 4 8" xfId="654"/>
    <cellStyle name="标题 4 9" xfId="655"/>
    <cellStyle name="标题 5" xfId="656"/>
    <cellStyle name="标题 5 10" xfId="309"/>
    <cellStyle name="标题 5 11" xfId="312"/>
    <cellStyle name="标题 5 12" xfId="315"/>
    <cellStyle name="标题 5 13" xfId="317"/>
    <cellStyle name="标题 5 2" xfId="657"/>
    <cellStyle name="标题 5 3" xfId="658"/>
    <cellStyle name="标题 5 4" xfId="659"/>
    <cellStyle name="标题 5 5" xfId="660"/>
    <cellStyle name="标题 5 6" xfId="661"/>
    <cellStyle name="标题 5 7" xfId="662"/>
    <cellStyle name="标题 5 8" xfId="663"/>
    <cellStyle name="标题 5 9" xfId="664"/>
    <cellStyle name="标题 6" xfId="665"/>
    <cellStyle name="标题 7" xfId="666"/>
    <cellStyle name="标题 8" xfId="667"/>
    <cellStyle name="标题 9" xfId="668"/>
    <cellStyle name="差 10" xfId="669"/>
    <cellStyle name="差 11" xfId="670"/>
    <cellStyle name="差 12" xfId="671"/>
    <cellStyle name="差 13" xfId="672"/>
    <cellStyle name="差 2" xfId="673"/>
    <cellStyle name="差 2 10" xfId="675"/>
    <cellStyle name="差 2 11" xfId="676"/>
    <cellStyle name="差 2 12" xfId="677"/>
    <cellStyle name="差 2 13" xfId="678"/>
    <cellStyle name="差 2 2" xfId="679"/>
    <cellStyle name="差 2 3" xfId="680"/>
    <cellStyle name="差 2 4" xfId="681"/>
    <cellStyle name="差 2 5" xfId="682"/>
    <cellStyle name="差 2 6" xfId="683"/>
    <cellStyle name="差 2 7" xfId="684"/>
    <cellStyle name="差 2 8" xfId="685"/>
    <cellStyle name="差 2 9" xfId="686"/>
    <cellStyle name="差 3" xfId="687"/>
    <cellStyle name="差 4" xfId="689"/>
    <cellStyle name="差 5" xfId="691"/>
    <cellStyle name="差 6" xfId="693"/>
    <cellStyle name="差 7" xfId="20"/>
    <cellStyle name="差 8" xfId="695"/>
    <cellStyle name="差 9" xfId="696"/>
    <cellStyle name="差_2012-2013-2轻化系工作量2013.7.2" xfId="697"/>
    <cellStyle name="差_2012-2013-2轻化系工作量2013.7.2 2" xfId="698"/>
    <cellStyle name="差_2012-2013-2轻化系工作量2013.7.2 3" xfId="699"/>
    <cellStyle name="差_2012-2013-2轻化系工作量2013.7.2 4" xfId="700"/>
    <cellStyle name="差_2012-2013-2轻化系工作量2013.7.2 5" xfId="701"/>
    <cellStyle name="差_2012年轻化系教学工作量2013.1.25" xfId="702"/>
    <cellStyle name="差_2012年轻化系教学工作量2013.1.25 2" xfId="703"/>
    <cellStyle name="差_2012年轻化系教学工作量2013.1.25 3" xfId="704"/>
    <cellStyle name="差_2012年轻化系教学工作量2013.1.25 4" xfId="705"/>
    <cellStyle name="差_2012年轻化系教学工作量2013.1.25 5" xfId="706"/>
    <cellStyle name="常规" xfId="0" builtinId="0"/>
    <cellStyle name="常规 10" xfId="707"/>
    <cellStyle name="常规 10 2" xfId="708"/>
    <cellStyle name="常规 10_2012-2013-2轻化系工作量2013.7.2" xfId="709"/>
    <cellStyle name="常规 11" xfId="710"/>
    <cellStyle name="常规 11 2" xfId="711"/>
    <cellStyle name="常规 12" xfId="712"/>
    <cellStyle name="常规 13" xfId="713"/>
    <cellStyle name="常规 14" xfId="714"/>
    <cellStyle name="常规 14 2" xfId="715"/>
    <cellStyle name="常规 14_2012-2013-2轻化系工作量2013.7.2" xfId="716"/>
    <cellStyle name="常规 15" xfId="717"/>
    <cellStyle name="常规 16" xfId="719"/>
    <cellStyle name="常规 17" xfId="721"/>
    <cellStyle name="常规 18" xfId="723"/>
    <cellStyle name="常规 19" xfId="725"/>
    <cellStyle name="常规 2" xfId="727"/>
    <cellStyle name="常规 2 10" xfId="729"/>
    <cellStyle name="常规 2 11" xfId="731"/>
    <cellStyle name="常规 2 12" xfId="733"/>
    <cellStyle name="常规 2 13" xfId="735"/>
    <cellStyle name="常规 2 2" xfId="182"/>
    <cellStyle name="常规 2 3" xfId="185"/>
    <cellStyle name="常规 2 4" xfId="737"/>
    <cellStyle name="常规 2 5" xfId="738"/>
    <cellStyle name="常规 2 6" xfId="739"/>
    <cellStyle name="常规 2 7" xfId="740"/>
    <cellStyle name="常规 2 8" xfId="741"/>
    <cellStyle name="常规 2 9" xfId="743"/>
    <cellStyle name="常规 20" xfId="718"/>
    <cellStyle name="常规 21" xfId="720"/>
    <cellStyle name="常规 22" xfId="722"/>
    <cellStyle name="常规 23" xfId="724"/>
    <cellStyle name="常规 24" xfId="726"/>
    <cellStyle name="常规 25" xfId="745"/>
    <cellStyle name="常规 26" xfId="747"/>
    <cellStyle name="常规 27" xfId="749"/>
    <cellStyle name="常规 28" xfId="751"/>
    <cellStyle name="常规 29" xfId="753"/>
    <cellStyle name="常规 3" xfId="754"/>
    <cellStyle name="常规 3 2" xfId="757"/>
    <cellStyle name="常规 3_2012-2013-2轻化系工作量2013.7.2" xfId="758"/>
    <cellStyle name="常规 30" xfId="746"/>
    <cellStyle name="常规 31" xfId="748"/>
    <cellStyle name="常规 32" xfId="750"/>
    <cellStyle name="常规 33" xfId="752"/>
    <cellStyle name="常规 4" xfId="759"/>
    <cellStyle name="常规 4 2" xfId="762"/>
    <cellStyle name="常规 4_2012-2013-2轻化系工作量2013.7.2" xfId="763"/>
    <cellStyle name="常规 5" xfId="764"/>
    <cellStyle name="常规 5 2" xfId="767"/>
    <cellStyle name="常规 5_2012-2013-2轻化系工作量2013.7.2" xfId="768"/>
    <cellStyle name="常规 6" xfId="769"/>
    <cellStyle name="常规 7" xfId="771"/>
    <cellStyle name="常规 8" xfId="772"/>
    <cellStyle name="常规 9" xfId="773"/>
    <cellStyle name="常规_Sheet1" xfId="774"/>
    <cellStyle name="常规_Sheet1 10" xfId="775"/>
    <cellStyle name="常规_Sheet1 11" xfId="776"/>
    <cellStyle name="常规_Sheet1_1" xfId="777"/>
    <cellStyle name="常规_Sheet1_Sheet2_任课" xfId="258"/>
    <cellStyle name="常规_副本课务20110115" xfId="19"/>
    <cellStyle name="常规_副本课务20110115 10" xfId="538"/>
    <cellStyle name="常规_化工系教师联系电话" xfId="778"/>
    <cellStyle name="常规_课务分工" xfId="779"/>
    <cellStyle name="常规_课务分工_任课" xfId="780"/>
    <cellStyle name="常规_任课" xfId="781"/>
    <cellStyle name="常规_任课 10" xfId="782"/>
    <cellStyle name="常规_任课 13" xfId="783"/>
    <cellStyle name="超链接 2" xfId="784"/>
    <cellStyle name="好 10" xfId="728"/>
    <cellStyle name="好 11" xfId="755"/>
    <cellStyle name="好 12" xfId="760"/>
    <cellStyle name="好 13" xfId="765"/>
    <cellStyle name="好 2" xfId="785"/>
    <cellStyle name="好 2 10" xfId="786"/>
    <cellStyle name="好 2 11" xfId="787"/>
    <cellStyle name="好 2 12" xfId="788"/>
    <cellStyle name="好 2 13" xfId="789"/>
    <cellStyle name="好 2 2" xfId="790"/>
    <cellStyle name="好 2 3" xfId="465"/>
    <cellStyle name="好 2 4" xfId="467"/>
    <cellStyle name="好 2 5" xfId="469"/>
    <cellStyle name="好 2 6" xfId="471"/>
    <cellStyle name="好 2 7" xfId="48"/>
    <cellStyle name="好 2 8" xfId="27"/>
    <cellStyle name="好 2 9" xfId="52"/>
    <cellStyle name="好 3" xfId="791"/>
    <cellStyle name="好 4" xfId="792"/>
    <cellStyle name="好 5" xfId="608"/>
    <cellStyle name="好 6" xfId="610"/>
    <cellStyle name="好 7" xfId="612"/>
    <cellStyle name="好 8" xfId="614"/>
    <cellStyle name="好 9" xfId="616"/>
    <cellStyle name="好_2012-2013-2轻化系工作量2013.7.2" xfId="793"/>
    <cellStyle name="好_2012-2013-2轻化系工作量2013.7.2 2" xfId="794"/>
    <cellStyle name="好_2012-2013-2轻化系工作量2013.7.2 3" xfId="795"/>
    <cellStyle name="好_2012-2013-2轻化系工作量2013.7.2 4" xfId="796"/>
    <cellStyle name="好_2012-2013-2轻化系工作量2013.7.2 5" xfId="797"/>
    <cellStyle name="好_2012年轻化系教学工作量2013.1.25" xfId="798"/>
    <cellStyle name="好_2012年轻化系教学工作量2013.1.25 2" xfId="799"/>
    <cellStyle name="好_2012年轻化系教学工作量2013.1.25 3" xfId="800"/>
    <cellStyle name="好_2012年轻化系教学工作量2013.1.25 4" xfId="801"/>
    <cellStyle name="好_2012年轻化系教学工作量2013.1.25 5" xfId="802"/>
    <cellStyle name="汇总 10" xfId="803"/>
    <cellStyle name="汇总 11" xfId="805"/>
    <cellStyle name="汇总 12" xfId="807"/>
    <cellStyle name="汇总 13" xfId="809"/>
    <cellStyle name="汇总 2" xfId="810"/>
    <cellStyle name="汇总 2 10" xfId="372"/>
    <cellStyle name="汇总 2 11" xfId="377"/>
    <cellStyle name="汇总 2 12" xfId="381"/>
    <cellStyle name="汇总 2 13" xfId="385"/>
    <cellStyle name="汇总 2 2" xfId="811"/>
    <cellStyle name="汇总 2 3" xfId="813"/>
    <cellStyle name="汇总 2 4" xfId="815"/>
    <cellStyle name="汇总 2 5" xfId="817"/>
    <cellStyle name="汇总 2 6" xfId="818"/>
    <cellStyle name="汇总 2 7" xfId="819"/>
    <cellStyle name="汇总 2 8" xfId="820"/>
    <cellStyle name="汇总 2 9" xfId="821"/>
    <cellStyle name="汇总 2_轻化系2014年度工作量统计2015.1.22(第3次报教务处）" xfId="822"/>
    <cellStyle name="汇总 3" xfId="823"/>
    <cellStyle name="汇总 4" xfId="824"/>
    <cellStyle name="汇总 5" xfId="825"/>
    <cellStyle name="汇总 6" xfId="826"/>
    <cellStyle name="汇总 7" xfId="827"/>
    <cellStyle name="汇总 8" xfId="828"/>
    <cellStyle name="汇总 9" xfId="829"/>
    <cellStyle name="计算 10" xfId="830"/>
    <cellStyle name="计算 11" xfId="831"/>
    <cellStyle name="计算 12" xfId="832"/>
    <cellStyle name="计算 13" xfId="833"/>
    <cellStyle name="计算 2" xfId="834"/>
    <cellStyle name="计算 2 10" xfId="14"/>
    <cellStyle name="计算 2 11" xfId="153"/>
    <cellStyle name="计算 2 12" xfId="159"/>
    <cellStyle name="计算 2 13" xfId="168"/>
    <cellStyle name="计算 2 2" xfId="835"/>
    <cellStyle name="计算 2 3" xfId="836"/>
    <cellStyle name="计算 2 4" xfId="837"/>
    <cellStyle name="计算 2 5" xfId="838"/>
    <cellStyle name="计算 2 6" xfId="839"/>
    <cellStyle name="计算 2 7" xfId="840"/>
    <cellStyle name="计算 2 8" xfId="841"/>
    <cellStyle name="计算 2 9" xfId="842"/>
    <cellStyle name="计算 2_轻化系2014年度工作量统计2015.1.22(第3次报教务处）" xfId="843"/>
    <cellStyle name="计算 3" xfId="36"/>
    <cellStyle name="计算 4" xfId="38"/>
    <cellStyle name="计算 5" xfId="40"/>
    <cellStyle name="计算 6" xfId="389"/>
    <cellStyle name="计算 7" xfId="284"/>
    <cellStyle name="计算 8" xfId="289"/>
    <cellStyle name="计算 9" xfId="844"/>
    <cellStyle name="检查单元格 10" xfId="846"/>
    <cellStyle name="检查单元格 11" xfId="847"/>
    <cellStyle name="检查单元格 12" xfId="848"/>
    <cellStyle name="检查单元格 13" xfId="849"/>
    <cellStyle name="检查单元格 2" xfId="850"/>
    <cellStyle name="检查单元格 2 10" xfId="851"/>
    <cellStyle name="检查单元格 2 11" xfId="852"/>
    <cellStyle name="检查单元格 2 12" xfId="853"/>
    <cellStyle name="检查单元格 2 13" xfId="854"/>
    <cellStyle name="检查单元格 2 2" xfId="855"/>
    <cellStyle name="检查单元格 2 3" xfId="856"/>
    <cellStyle name="检查单元格 2 4" xfId="857"/>
    <cellStyle name="检查单元格 2 5" xfId="329"/>
    <cellStyle name="检查单元格 2 6" xfId="331"/>
    <cellStyle name="检查单元格 2 7" xfId="333"/>
    <cellStyle name="检查单元格 2 8" xfId="335"/>
    <cellStyle name="检查单元格 2 9" xfId="858"/>
    <cellStyle name="检查单元格 2_轻化系2014年度工作量统计2015.1.22(第3次报教务处）" xfId="859"/>
    <cellStyle name="检查单元格 3" xfId="860"/>
    <cellStyle name="检查单元格 4" xfId="861"/>
    <cellStyle name="检查单元格 5" xfId="862"/>
    <cellStyle name="检查单元格 6" xfId="863"/>
    <cellStyle name="检查单元格 7" xfId="864"/>
    <cellStyle name="检查单元格 8" xfId="865"/>
    <cellStyle name="检查单元格 9" xfId="866"/>
    <cellStyle name="解释性文本 10" xfId="867"/>
    <cellStyle name="解释性文本 11" xfId="868"/>
    <cellStyle name="解释性文本 12" xfId="869"/>
    <cellStyle name="解释性文本 13" xfId="870"/>
    <cellStyle name="解释性文本 2" xfId="871"/>
    <cellStyle name="解释性文本 2 10" xfId="872"/>
    <cellStyle name="解释性文本 2 11" xfId="873"/>
    <cellStyle name="解释性文本 2 12" xfId="874"/>
    <cellStyle name="解释性文本 2 13" xfId="875"/>
    <cellStyle name="解释性文本 2 2" xfId="876"/>
    <cellStyle name="解释性文本 2 3" xfId="877"/>
    <cellStyle name="解释性文本 2 4" xfId="878"/>
    <cellStyle name="解释性文本 2 5" xfId="879"/>
    <cellStyle name="解释性文本 2 6" xfId="880"/>
    <cellStyle name="解释性文本 2 7" xfId="881"/>
    <cellStyle name="解释性文本 2 8" xfId="882"/>
    <cellStyle name="解释性文本 2 9" xfId="883"/>
    <cellStyle name="解释性文本 3" xfId="884"/>
    <cellStyle name="解释性文本 4" xfId="885"/>
    <cellStyle name="解释性文本 5" xfId="674"/>
    <cellStyle name="解释性文本 6" xfId="688"/>
    <cellStyle name="解释性文本 7" xfId="690"/>
    <cellStyle name="解释性文本 8" xfId="692"/>
    <cellStyle name="解释性文本 9" xfId="694"/>
    <cellStyle name="警告文本 10" xfId="886"/>
    <cellStyle name="警告文本 11" xfId="887"/>
    <cellStyle name="警告文本 12" xfId="888"/>
    <cellStyle name="警告文本 13" xfId="889"/>
    <cellStyle name="警告文本 2" xfId="890"/>
    <cellStyle name="警告文本 2 10" xfId="891"/>
    <cellStyle name="警告文本 2 11" xfId="892"/>
    <cellStyle name="警告文本 2 12" xfId="893"/>
    <cellStyle name="警告文本 2 13" xfId="894"/>
    <cellStyle name="警告文本 2 2" xfId="895"/>
    <cellStyle name="警告文本 2 3" xfId="896"/>
    <cellStyle name="警告文本 2 4" xfId="897"/>
    <cellStyle name="警告文本 2 5" xfId="898"/>
    <cellStyle name="警告文本 2 6" xfId="899"/>
    <cellStyle name="警告文本 2 7" xfId="900"/>
    <cellStyle name="警告文本 2 8" xfId="901"/>
    <cellStyle name="警告文本 2 9" xfId="902"/>
    <cellStyle name="警告文本 3" xfId="903"/>
    <cellStyle name="警告文本 4" xfId="904"/>
    <cellStyle name="警告文本 5" xfId="905"/>
    <cellStyle name="警告文本 6" xfId="906"/>
    <cellStyle name="警告文本 7" xfId="907"/>
    <cellStyle name="警告文本 8" xfId="908"/>
    <cellStyle name="警告文本 9" xfId="909"/>
    <cellStyle name="链接单元格 10" xfId="910"/>
    <cellStyle name="链接单元格 11" xfId="911"/>
    <cellStyle name="链接单元格 12" xfId="912"/>
    <cellStyle name="链接单元格 13" xfId="913"/>
    <cellStyle name="链接单元格 2" xfId="914"/>
    <cellStyle name="链接单元格 2 10" xfId="915"/>
    <cellStyle name="链接单元格 2 11" xfId="916"/>
    <cellStyle name="链接单元格 2 12" xfId="917"/>
    <cellStyle name="链接单元格 2 13" xfId="918"/>
    <cellStyle name="链接单元格 2 2" xfId="919"/>
    <cellStyle name="链接单元格 2 3" xfId="920"/>
    <cellStyle name="链接单元格 2 4" xfId="921"/>
    <cellStyle name="链接单元格 2 5" xfId="922"/>
    <cellStyle name="链接单元格 2 6" xfId="923"/>
    <cellStyle name="链接单元格 2 7" xfId="924"/>
    <cellStyle name="链接单元格 2 8" xfId="925"/>
    <cellStyle name="链接单元格 2 9" xfId="926"/>
    <cellStyle name="链接单元格 2_轻化系2014年度工作量统计2015.1.22(第3次报教务处）" xfId="45"/>
    <cellStyle name="链接单元格 3" xfId="927"/>
    <cellStyle name="链接单元格 4" xfId="928"/>
    <cellStyle name="链接单元格 5" xfId="929"/>
    <cellStyle name="链接单元格 6" xfId="930"/>
    <cellStyle name="链接单元格 7" xfId="931"/>
    <cellStyle name="链接单元格 8" xfId="932"/>
    <cellStyle name="链接单元格 9" xfId="933"/>
    <cellStyle name="强调文字颜色 1 10" xfId="934"/>
    <cellStyle name="强调文字颜色 1 11" xfId="936"/>
    <cellStyle name="强调文字颜色 1 12" xfId="938"/>
    <cellStyle name="强调文字颜色 1 13" xfId="940"/>
    <cellStyle name="强调文字颜色 1 2" xfId="942"/>
    <cellStyle name="强调文字颜色 1 2 10" xfId="943"/>
    <cellStyle name="强调文字颜色 1 2 11" xfId="944"/>
    <cellStyle name="强调文字颜色 1 2 12" xfId="945"/>
    <cellStyle name="强调文字颜色 1 2 13" xfId="946"/>
    <cellStyle name="强调文字颜色 1 2 2" xfId="501"/>
    <cellStyle name="强调文字颜色 1 2 3" xfId="15"/>
    <cellStyle name="强调文字颜色 1 2 4" xfId="155"/>
    <cellStyle name="强调文字颜色 1 2 5" xfId="161"/>
    <cellStyle name="强调文字颜色 1 2 6" xfId="165"/>
    <cellStyle name="强调文字颜色 1 2 7" xfId="170"/>
    <cellStyle name="强调文字颜色 1 2 8" xfId="947"/>
    <cellStyle name="强调文字颜色 1 2 9" xfId="948"/>
    <cellStyle name="强调文字颜色 1 3" xfId="949"/>
    <cellStyle name="强调文字颜色 1 4" xfId="950"/>
    <cellStyle name="强调文字颜色 1 5" xfId="951"/>
    <cellStyle name="强调文字颜色 1 6" xfId="952"/>
    <cellStyle name="强调文字颜色 1 7" xfId="953"/>
    <cellStyle name="强调文字颜色 1 8" xfId="954"/>
    <cellStyle name="强调文字颜色 1 9" xfId="955"/>
    <cellStyle name="强调文字颜色 2 10" xfId="354"/>
    <cellStyle name="强调文字颜色 2 11" xfId="357"/>
    <cellStyle name="强调文字颜色 2 12" xfId="359"/>
    <cellStyle name="强调文字颜色 2 13" xfId="18"/>
    <cellStyle name="强调文字颜色 2 2" xfId="956"/>
    <cellStyle name="强调文字颜色 2 2 10" xfId="957"/>
    <cellStyle name="强调文字颜色 2 2 11" xfId="958"/>
    <cellStyle name="强调文字颜色 2 2 12" xfId="96"/>
    <cellStyle name="强调文字颜色 2 2 13" xfId="141"/>
    <cellStyle name="强调文字颜色 2 2 2" xfId="959"/>
    <cellStyle name="强调文字颜色 2 2 3" xfId="960"/>
    <cellStyle name="强调文字颜色 2 2 4" xfId="961"/>
    <cellStyle name="强调文字颜色 2 2 5" xfId="962"/>
    <cellStyle name="强调文字颜色 2 2 6" xfId="963"/>
    <cellStyle name="强调文字颜色 2 2 7" xfId="964"/>
    <cellStyle name="强调文字颜色 2 2 8" xfId="965"/>
    <cellStyle name="强调文字颜色 2 2 9" xfId="966"/>
    <cellStyle name="强调文字颜色 2 3" xfId="967"/>
    <cellStyle name="强调文字颜色 2 4" xfId="968"/>
    <cellStyle name="强调文字颜色 2 5" xfId="969"/>
    <cellStyle name="强调文字颜色 2 6" xfId="970"/>
    <cellStyle name="强调文字颜色 2 7" xfId="971"/>
    <cellStyle name="强调文字颜色 2 8" xfId="972"/>
    <cellStyle name="强调文字颜色 2 9" xfId="973"/>
    <cellStyle name="强调文字颜色 3 10" xfId="974"/>
    <cellStyle name="强调文字颜色 3 11" xfId="975"/>
    <cellStyle name="强调文字颜色 3 12" xfId="976"/>
    <cellStyle name="强调文字颜色 3 13" xfId="977"/>
    <cellStyle name="强调文字颜色 3 2" xfId="978"/>
    <cellStyle name="强调文字颜色 3 2 10" xfId="979"/>
    <cellStyle name="强调文字颜色 3 2 11" xfId="981"/>
    <cellStyle name="强调文字颜色 3 2 12" xfId="983"/>
    <cellStyle name="强调文字颜色 3 2 13" xfId="984"/>
    <cellStyle name="强调文字颜色 3 2 2" xfId="985"/>
    <cellStyle name="强调文字颜色 3 2 3" xfId="986"/>
    <cellStyle name="强调文字颜色 3 2 4" xfId="987"/>
    <cellStyle name="强调文字颜色 3 2 5" xfId="988"/>
    <cellStyle name="强调文字颜色 3 2 6" xfId="989"/>
    <cellStyle name="强调文字颜色 3 2 7" xfId="990"/>
    <cellStyle name="强调文字颜色 3 2 8" xfId="991"/>
    <cellStyle name="强调文字颜色 3 2 9" xfId="992"/>
    <cellStyle name="强调文字颜色 3 3" xfId="730"/>
    <cellStyle name="强调文字颜色 3 4" xfId="732"/>
    <cellStyle name="强调文字颜色 3 5" xfId="734"/>
    <cellStyle name="强调文字颜色 3 6" xfId="736"/>
    <cellStyle name="强调文字颜色 3 7" xfId="993"/>
    <cellStyle name="强调文字颜色 3 8" xfId="994"/>
    <cellStyle name="强调文字颜色 3 9" xfId="995"/>
    <cellStyle name="强调文字颜色 4 10" xfId="996"/>
    <cellStyle name="强调文字颜色 4 11" xfId="804"/>
    <cellStyle name="强调文字颜色 4 12" xfId="806"/>
    <cellStyle name="强调文字颜色 4 13" xfId="808"/>
    <cellStyle name="强调文字颜色 4 2" xfId="997"/>
    <cellStyle name="强调文字颜色 4 2 10" xfId="998"/>
    <cellStyle name="强调文字颜色 4 2 11" xfId="999"/>
    <cellStyle name="强调文字颜色 4 2 12" xfId="1000"/>
    <cellStyle name="强调文字颜色 4 2 13" xfId="1001"/>
    <cellStyle name="强调文字颜色 4 2 2" xfId="1002"/>
    <cellStyle name="强调文字颜色 4 2 3" xfId="1003"/>
    <cellStyle name="强调文字颜色 4 2 4" xfId="1004"/>
    <cellStyle name="强调文字颜色 4 2 5" xfId="1005"/>
    <cellStyle name="强调文字颜色 4 2 6" xfId="1006"/>
    <cellStyle name="强调文字颜色 4 2 7" xfId="812"/>
    <cellStyle name="强调文字颜色 4 2 8" xfId="814"/>
    <cellStyle name="强调文字颜色 4 2 9" xfId="816"/>
    <cellStyle name="强调文字颜色 4 3" xfId="1007"/>
    <cellStyle name="强调文字颜色 4 4" xfId="1008"/>
    <cellStyle name="强调文字颜色 4 5" xfId="1009"/>
    <cellStyle name="强调文字颜色 4 6" xfId="1010"/>
    <cellStyle name="强调文字颜色 4 7" xfId="1011"/>
    <cellStyle name="强调文字颜色 4 8" xfId="1012"/>
    <cellStyle name="强调文字颜色 4 9" xfId="1014"/>
    <cellStyle name="强调文字颜色 5 10" xfId="1016"/>
    <cellStyle name="强调文字颜色 5 11" xfId="1017"/>
    <cellStyle name="强调文字颜色 5 12" xfId="1018"/>
    <cellStyle name="强调文字颜色 5 13" xfId="1019"/>
    <cellStyle name="强调文字颜色 5 2" xfId="1020"/>
    <cellStyle name="强调文字颜色 5 2 10" xfId="1021"/>
    <cellStyle name="强调文字颜色 5 2 11" xfId="1022"/>
    <cellStyle name="强调文字颜色 5 2 12" xfId="1023"/>
    <cellStyle name="强调文字颜色 5 2 13" xfId="1024"/>
    <cellStyle name="强调文字颜色 5 2 2" xfId="1025"/>
    <cellStyle name="强调文字颜色 5 2 3" xfId="1026"/>
    <cellStyle name="强调文字颜色 5 2 4" xfId="630"/>
    <cellStyle name="强调文字颜色 5 2 5" xfId="632"/>
    <cellStyle name="强调文字颜色 5 2 6" xfId="634"/>
    <cellStyle name="强调文字颜色 5 2 7" xfId="636"/>
    <cellStyle name="强调文字颜色 5 2 8" xfId="1027"/>
    <cellStyle name="强调文字颜色 5 2 9" xfId="1028"/>
    <cellStyle name="强调文字颜色 5 3" xfId="1029"/>
    <cellStyle name="强调文字颜色 5 4" xfId="1030"/>
    <cellStyle name="强调文字颜色 5 5" xfId="1031"/>
    <cellStyle name="强调文字颜色 5 6" xfId="1032"/>
    <cellStyle name="强调文字颜色 5 7" xfId="1034"/>
    <cellStyle name="强调文字颜色 5 8" xfId="1035"/>
    <cellStyle name="强调文字颜色 5 9" xfId="1036"/>
    <cellStyle name="强调文字颜色 6 10" xfId="1037"/>
    <cellStyle name="强调文字颜色 6 11" xfId="1038"/>
    <cellStyle name="强调文字颜色 6 12" xfId="1039"/>
    <cellStyle name="强调文字颜色 6 13" xfId="1040"/>
    <cellStyle name="强调文字颜色 6 2" xfId="1041"/>
    <cellStyle name="强调文字颜色 6 2 10" xfId="1042"/>
    <cellStyle name="强调文字颜色 6 2 11" xfId="1043"/>
    <cellStyle name="强调文字颜色 6 2 12" xfId="1044"/>
    <cellStyle name="强调文字颜色 6 2 13" xfId="1045"/>
    <cellStyle name="强调文字颜色 6 2 2" xfId="1046"/>
    <cellStyle name="强调文字颜色 6 2 3" xfId="1047"/>
    <cellStyle name="强调文字颜色 6 2 4" xfId="1048"/>
    <cellStyle name="强调文字颜色 6 2 5" xfId="1049"/>
    <cellStyle name="强调文字颜色 6 2 6" xfId="935"/>
    <cellStyle name="强调文字颜色 6 2 7" xfId="937"/>
    <cellStyle name="强调文字颜色 6 2 8" xfId="939"/>
    <cellStyle name="强调文字颜色 6 2 9" xfId="941"/>
    <cellStyle name="强调文字颜色 6 3" xfId="1050"/>
    <cellStyle name="强调文字颜色 6 4" xfId="1051"/>
    <cellStyle name="强调文字颜色 6 5" xfId="1052"/>
    <cellStyle name="强调文字颜色 6 6" xfId="1053"/>
    <cellStyle name="强调文字颜色 6 7" xfId="1054"/>
    <cellStyle name="强调文字颜色 6 8" xfId="1055"/>
    <cellStyle name="强调文字颜色 6 9" xfId="1056"/>
    <cellStyle name="适中 10" xfId="1057"/>
    <cellStyle name="适中 11" xfId="1058"/>
    <cellStyle name="适中 12" xfId="1059"/>
    <cellStyle name="适中 13" xfId="1060"/>
    <cellStyle name="适中 2" xfId="1061"/>
    <cellStyle name="适中 2 10" xfId="388"/>
    <cellStyle name="适中 2 11" xfId="283"/>
    <cellStyle name="适中 2 12" xfId="288"/>
    <cellStyle name="适中 2 13" xfId="845"/>
    <cellStyle name="适中 2 2" xfId="1062"/>
    <cellStyle name="适中 2 3" xfId="1063"/>
    <cellStyle name="适中 2 4" xfId="65"/>
    <cellStyle name="适中 2 5" xfId="30"/>
    <cellStyle name="适中 2 6" xfId="70"/>
    <cellStyle name="适中 2 7" xfId="75"/>
    <cellStyle name="适中 2 8" xfId="1064"/>
    <cellStyle name="适中 2 9" xfId="1065"/>
    <cellStyle name="适中 3" xfId="1066"/>
    <cellStyle name="适中 4" xfId="1067"/>
    <cellStyle name="适中 5" xfId="1068"/>
    <cellStyle name="适中 6" xfId="1069"/>
    <cellStyle name="适中 7" xfId="1070"/>
    <cellStyle name="适中 8" xfId="1071"/>
    <cellStyle name="适中 9" xfId="1072"/>
    <cellStyle name="输出 10" xfId="1073"/>
    <cellStyle name="输出 11" xfId="1074"/>
    <cellStyle name="输出 12" xfId="1075"/>
    <cellStyle name="输出 13" xfId="1076"/>
    <cellStyle name="输出 2" xfId="1077"/>
    <cellStyle name="输出 2 10" xfId="1078"/>
    <cellStyle name="输出 2 11" xfId="1079"/>
    <cellStyle name="输出 2 12" xfId="1080"/>
    <cellStyle name="输出 2 13" xfId="1081"/>
    <cellStyle name="输出 2 2" xfId="1082"/>
    <cellStyle name="输出 2 3" xfId="1083"/>
    <cellStyle name="输出 2 4" xfId="1084"/>
    <cellStyle name="输出 2 5" xfId="1085"/>
    <cellStyle name="输出 2 6" xfId="1086"/>
    <cellStyle name="输出 2 7" xfId="1087"/>
    <cellStyle name="输出 2 8" xfId="1088"/>
    <cellStyle name="输出 2 9" xfId="1089"/>
    <cellStyle name="输出 2_轻化系2014年度工作量统计2015.1.22(第3次报教务处）" xfId="1033"/>
    <cellStyle name="输出 3" xfId="1090"/>
    <cellStyle name="输出 4" xfId="1091"/>
    <cellStyle name="输出 5" xfId="1092"/>
    <cellStyle name="输出 6" xfId="1093"/>
    <cellStyle name="输出 7" xfId="1094"/>
    <cellStyle name="输出 8" xfId="1095"/>
    <cellStyle name="输出 9" xfId="1096"/>
    <cellStyle name="输入 10" xfId="1013"/>
    <cellStyle name="输入 11" xfId="1015"/>
    <cellStyle name="输入 12" xfId="1097"/>
    <cellStyle name="输入 13" xfId="1098"/>
    <cellStyle name="输入 2" xfId="742"/>
    <cellStyle name="输入 2 10" xfId="1099"/>
    <cellStyle name="输入 2 11" xfId="1100"/>
    <cellStyle name="输入 2 12" xfId="1101"/>
    <cellStyle name="输入 2 13" xfId="1102"/>
    <cellStyle name="输入 2 2" xfId="1103"/>
    <cellStyle name="输入 2 3" xfId="1104"/>
    <cellStyle name="输入 2 4" xfId="1105"/>
    <cellStyle name="输入 2 5" xfId="1106"/>
    <cellStyle name="输入 2 6" xfId="1107"/>
    <cellStyle name="输入 2 7" xfId="1108"/>
    <cellStyle name="输入 2 8" xfId="1109"/>
    <cellStyle name="输入 2 9" xfId="1110"/>
    <cellStyle name="输入 2_轻化系2014年度工作量统计2015.1.22(第3次报教务处）" xfId="1111"/>
    <cellStyle name="输入 3" xfId="744"/>
    <cellStyle name="输入 4" xfId="1112"/>
    <cellStyle name="输入 5" xfId="1113"/>
    <cellStyle name="输入 6" xfId="1114"/>
    <cellStyle name="输入 7" xfId="1115"/>
    <cellStyle name="输入 8" xfId="1116"/>
    <cellStyle name="输入 9" xfId="1117"/>
    <cellStyle name="着色 1" xfId="1131"/>
    <cellStyle name="着色 2" xfId="1132"/>
    <cellStyle name="着色 3" xfId="1133"/>
    <cellStyle name="着色 4" xfId="1134"/>
    <cellStyle name="着色 5" xfId="980"/>
    <cellStyle name="着色 6" xfId="982"/>
    <cellStyle name="注释 10" xfId="756"/>
    <cellStyle name="注释 11" xfId="761"/>
    <cellStyle name="注释 12" xfId="766"/>
    <cellStyle name="注释 13" xfId="770"/>
    <cellStyle name="注释 2" xfId="1118"/>
    <cellStyle name="注释 2 10" xfId="558"/>
    <cellStyle name="注释 2 11" xfId="560"/>
    <cellStyle name="注释 2 12" xfId="562"/>
    <cellStyle name="注释 2 13" xfId="564"/>
    <cellStyle name="注释 2 2" xfId="47"/>
    <cellStyle name="注释 2 3" xfId="26"/>
    <cellStyle name="注释 2 4" xfId="51"/>
    <cellStyle name="注释 2 5" xfId="55"/>
    <cellStyle name="注释 2 6" xfId="1119"/>
    <cellStyle name="注释 2 7" xfId="1120"/>
    <cellStyle name="注释 2 8" xfId="1121"/>
    <cellStyle name="注释 2 9" xfId="1122"/>
    <cellStyle name="注释 2_轻化系2014年度工作量统计2015.1.22(第3次报教务处）" xfId="1123"/>
    <cellStyle name="注释 3" xfId="1124"/>
    <cellStyle name="注释 4" xfId="1125"/>
    <cellStyle name="注释 5" xfId="1126"/>
    <cellStyle name="注释 6" xfId="1127"/>
    <cellStyle name="注释 7" xfId="1128"/>
    <cellStyle name="注释 8" xfId="1129"/>
    <cellStyle name="注释 9" xfId="1130"/>
  </cellStyles>
  <dxfs count="0"/>
  <tableStyles count="0" defaultTableStyle="TableStyleMedium2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6" workbookViewId="0">
      <selection activeCell="D21" sqref="D21"/>
    </sheetView>
  </sheetViews>
  <sheetFormatPr defaultColWidth="9" defaultRowHeight="14.25"/>
  <cols>
    <col min="1" max="1" width="9.625"/>
    <col min="2" max="2" width="6.875" customWidth="1"/>
    <col min="3" max="5" width="5.75" customWidth="1"/>
    <col min="6" max="6" width="5.375" customWidth="1"/>
    <col min="7" max="7" width="5.75" customWidth="1"/>
    <col min="8" max="9" width="5.5" customWidth="1"/>
    <col min="10" max="10" width="10.625" customWidth="1"/>
    <col min="11" max="11" width="5.875" customWidth="1"/>
    <col min="12" max="12" width="7.25" customWidth="1"/>
  </cols>
  <sheetData>
    <row r="1" spans="1:12" ht="42.75" customHeight="1">
      <c r="A1" s="205" t="s">
        <v>116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2" ht="25.5" customHeight="1">
      <c r="A2" s="210" t="s">
        <v>339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</row>
    <row r="3" spans="1:12" ht="18" customHeight="1">
      <c r="A3" s="206" t="s">
        <v>61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2">
      <c r="A4" s="208" t="s">
        <v>9</v>
      </c>
      <c r="B4" s="207" t="s">
        <v>10</v>
      </c>
      <c r="C4" s="207" t="s">
        <v>62</v>
      </c>
      <c r="D4" s="207"/>
      <c r="E4" s="207" t="s">
        <v>63</v>
      </c>
      <c r="F4" s="207"/>
      <c r="G4" s="207" t="s">
        <v>64</v>
      </c>
      <c r="H4" s="207"/>
      <c r="I4" s="209" t="s">
        <v>13</v>
      </c>
      <c r="J4" s="207" t="s">
        <v>65</v>
      </c>
      <c r="K4" s="207" t="s">
        <v>66</v>
      </c>
      <c r="L4" s="204" t="s">
        <v>114</v>
      </c>
    </row>
    <row r="5" spans="1:12" ht="48" customHeight="1">
      <c r="A5" s="208"/>
      <c r="B5" s="207"/>
      <c r="C5" s="1" t="s">
        <v>67</v>
      </c>
      <c r="D5" s="1" t="s">
        <v>68</v>
      </c>
      <c r="E5" s="1" t="s">
        <v>67</v>
      </c>
      <c r="F5" s="1" t="s">
        <v>68</v>
      </c>
      <c r="G5" s="1" t="s">
        <v>67</v>
      </c>
      <c r="H5" s="1" t="s">
        <v>68</v>
      </c>
      <c r="I5" s="209"/>
      <c r="J5" s="207"/>
      <c r="K5" s="207" t="s">
        <v>69</v>
      </c>
      <c r="L5" s="204"/>
    </row>
    <row r="6" spans="1:12" ht="24.95" customHeight="1">
      <c r="A6" s="2">
        <v>1983200247</v>
      </c>
      <c r="B6" s="3" t="s">
        <v>30</v>
      </c>
      <c r="C6" s="4"/>
      <c r="D6" s="5"/>
      <c r="E6" s="193">
        <v>32</v>
      </c>
      <c r="F6" s="5">
        <v>49</v>
      </c>
      <c r="G6" s="4">
        <f>E6+C6</f>
        <v>32</v>
      </c>
      <c r="H6" s="4">
        <f>F6+D6</f>
        <v>49</v>
      </c>
      <c r="I6" s="4">
        <f>H6+G6</f>
        <v>81</v>
      </c>
      <c r="J6" s="12"/>
      <c r="K6" s="12">
        <v>113</v>
      </c>
      <c r="L6" s="87"/>
    </row>
    <row r="7" spans="1:12" ht="24.95" customHeight="1">
      <c r="A7" s="2">
        <v>1991200248</v>
      </c>
      <c r="B7" s="3" t="s">
        <v>33</v>
      </c>
      <c r="C7" s="4"/>
      <c r="D7" s="5"/>
      <c r="E7" s="193">
        <v>50.7</v>
      </c>
      <c r="F7" s="5">
        <v>22</v>
      </c>
      <c r="G7" s="4">
        <f t="shared" ref="G7:G37" si="0">E7+C7</f>
        <v>50.7</v>
      </c>
      <c r="H7" s="4">
        <f t="shared" ref="H7:H37" si="1">F7+D7</f>
        <v>22</v>
      </c>
      <c r="I7" s="4">
        <f t="shared" ref="I7:I37" si="2">H7+G7</f>
        <v>72.7</v>
      </c>
      <c r="J7" s="12" t="s">
        <v>70</v>
      </c>
      <c r="K7" s="12">
        <v>100</v>
      </c>
      <c r="L7" s="87"/>
    </row>
    <row r="8" spans="1:12" ht="36.75" customHeight="1">
      <c r="A8" s="2">
        <v>1990200250</v>
      </c>
      <c r="B8" s="3" t="s">
        <v>34</v>
      </c>
      <c r="C8" s="4"/>
      <c r="D8" s="5"/>
      <c r="E8" s="193">
        <v>176</v>
      </c>
      <c r="F8" s="5">
        <v>103</v>
      </c>
      <c r="G8" s="4">
        <f t="shared" si="0"/>
        <v>176</v>
      </c>
      <c r="H8" s="4">
        <f t="shared" si="1"/>
        <v>103</v>
      </c>
      <c r="I8" s="4">
        <f t="shared" si="2"/>
        <v>279</v>
      </c>
      <c r="J8" s="12" t="s">
        <v>71</v>
      </c>
      <c r="K8" s="12">
        <v>150</v>
      </c>
      <c r="L8" s="88"/>
    </row>
    <row r="9" spans="1:12" ht="24.95" customHeight="1">
      <c r="A9" s="2">
        <v>1987200251</v>
      </c>
      <c r="B9" s="3" t="s">
        <v>1</v>
      </c>
      <c r="C9" s="4"/>
      <c r="D9" s="5"/>
      <c r="E9" s="193">
        <v>240</v>
      </c>
      <c r="F9" s="5">
        <v>127</v>
      </c>
      <c r="G9" s="4">
        <f t="shared" si="0"/>
        <v>240</v>
      </c>
      <c r="H9" s="4">
        <f t="shared" si="1"/>
        <v>127</v>
      </c>
      <c r="I9" s="4">
        <f t="shared" si="2"/>
        <v>367</v>
      </c>
      <c r="J9" s="12"/>
      <c r="K9" s="12">
        <v>340</v>
      </c>
      <c r="L9" s="87"/>
    </row>
    <row r="10" spans="1:12" ht="36.75" customHeight="1">
      <c r="A10" s="2">
        <v>2004200258</v>
      </c>
      <c r="B10" s="3" t="s">
        <v>36</v>
      </c>
      <c r="C10" s="4"/>
      <c r="D10" s="5"/>
      <c r="E10" s="193">
        <v>57.6</v>
      </c>
      <c r="F10" s="5">
        <v>118</v>
      </c>
      <c r="G10" s="4">
        <f t="shared" si="0"/>
        <v>57.6</v>
      </c>
      <c r="H10" s="4">
        <f t="shared" si="1"/>
        <v>118</v>
      </c>
      <c r="I10" s="4">
        <f t="shared" si="2"/>
        <v>175.6</v>
      </c>
      <c r="J10" s="12" t="s">
        <v>72</v>
      </c>
      <c r="K10" s="12">
        <v>113</v>
      </c>
      <c r="L10" s="88"/>
    </row>
    <row r="11" spans="1:12" ht="24.95" customHeight="1">
      <c r="A11" s="2">
        <v>1990200255</v>
      </c>
      <c r="B11" s="3" t="s">
        <v>37</v>
      </c>
      <c r="C11" s="4"/>
      <c r="D11" s="5"/>
      <c r="E11" s="193">
        <v>163.19999999999999</v>
      </c>
      <c r="F11" s="5">
        <v>72</v>
      </c>
      <c r="G11" s="4">
        <f t="shared" si="0"/>
        <v>163.19999999999999</v>
      </c>
      <c r="H11" s="4">
        <f t="shared" si="1"/>
        <v>72</v>
      </c>
      <c r="I11" s="4">
        <f t="shared" si="2"/>
        <v>235.2</v>
      </c>
      <c r="J11" s="13"/>
      <c r="K11" s="12">
        <v>340</v>
      </c>
      <c r="L11" s="88"/>
    </row>
    <row r="12" spans="1:12" ht="24.95" customHeight="1">
      <c r="A12" s="2">
        <v>1976200256</v>
      </c>
      <c r="B12" s="3" t="s">
        <v>39</v>
      </c>
      <c r="C12" s="4"/>
      <c r="D12" s="5"/>
      <c r="E12" s="193">
        <v>256</v>
      </c>
      <c r="F12" s="5">
        <v>124</v>
      </c>
      <c r="G12" s="4">
        <f t="shared" si="0"/>
        <v>256</v>
      </c>
      <c r="H12" s="4">
        <f t="shared" si="1"/>
        <v>124</v>
      </c>
      <c r="I12" s="4">
        <f t="shared" si="2"/>
        <v>380</v>
      </c>
      <c r="J12" s="12"/>
      <c r="K12" s="12">
        <v>340</v>
      </c>
      <c r="L12" s="87"/>
    </row>
    <row r="13" spans="1:12" ht="24.95" customHeight="1">
      <c r="A13" s="2">
        <v>2004200257</v>
      </c>
      <c r="B13" s="3" t="s">
        <v>40</v>
      </c>
      <c r="C13" s="4"/>
      <c r="D13" s="5"/>
      <c r="E13" s="193">
        <v>177.4</v>
      </c>
      <c r="F13" s="5">
        <v>236</v>
      </c>
      <c r="G13" s="4">
        <f t="shared" si="0"/>
        <v>177.4</v>
      </c>
      <c r="H13" s="4">
        <f t="shared" si="1"/>
        <v>236</v>
      </c>
      <c r="I13" s="4">
        <f t="shared" si="2"/>
        <v>413.4</v>
      </c>
      <c r="J13" s="12"/>
      <c r="K13" s="12">
        <v>340</v>
      </c>
      <c r="L13" s="88"/>
    </row>
    <row r="14" spans="1:12" ht="24.95" customHeight="1">
      <c r="A14" s="2">
        <v>1996200254</v>
      </c>
      <c r="B14" s="3" t="s">
        <v>41</v>
      </c>
      <c r="C14" s="4"/>
      <c r="D14" s="5"/>
      <c r="E14" s="193">
        <v>54.4</v>
      </c>
      <c r="F14" s="5">
        <v>101</v>
      </c>
      <c r="G14" s="4">
        <f t="shared" si="0"/>
        <v>54.4</v>
      </c>
      <c r="H14" s="4">
        <f t="shared" si="1"/>
        <v>101</v>
      </c>
      <c r="I14" s="4">
        <f t="shared" si="2"/>
        <v>155.4</v>
      </c>
      <c r="J14" s="12" t="s">
        <v>73</v>
      </c>
      <c r="K14" s="12">
        <v>100</v>
      </c>
      <c r="L14" s="88"/>
    </row>
    <row r="15" spans="1:12" ht="35.25" customHeight="1">
      <c r="A15" s="2">
        <v>2006200260</v>
      </c>
      <c r="B15" s="3" t="s">
        <v>5</v>
      </c>
      <c r="C15" s="4"/>
      <c r="D15" s="5"/>
      <c r="E15" s="193">
        <v>0</v>
      </c>
      <c r="F15" s="5">
        <v>88</v>
      </c>
      <c r="G15" s="4">
        <f t="shared" si="0"/>
        <v>0</v>
      </c>
      <c r="H15" s="4">
        <f t="shared" si="1"/>
        <v>88</v>
      </c>
      <c r="I15" s="4">
        <f t="shared" si="2"/>
        <v>88</v>
      </c>
      <c r="J15" s="12" t="s">
        <v>115</v>
      </c>
      <c r="K15" s="12">
        <v>113</v>
      </c>
      <c r="L15" s="88"/>
    </row>
    <row r="16" spans="1:12" ht="24.95" customHeight="1">
      <c r="A16" s="2">
        <v>2007200264</v>
      </c>
      <c r="B16" s="3" t="s">
        <v>43</v>
      </c>
      <c r="C16" s="4"/>
      <c r="D16" s="5"/>
      <c r="E16" s="193">
        <v>208</v>
      </c>
      <c r="F16" s="5">
        <v>88</v>
      </c>
      <c r="G16" s="4">
        <f t="shared" si="0"/>
        <v>208</v>
      </c>
      <c r="H16" s="4">
        <f t="shared" si="1"/>
        <v>88</v>
      </c>
      <c r="I16" s="4">
        <f t="shared" si="2"/>
        <v>296</v>
      </c>
      <c r="J16" s="14"/>
      <c r="K16" s="12">
        <v>340</v>
      </c>
      <c r="L16" s="88"/>
    </row>
    <row r="17" spans="1:12" ht="24.95" customHeight="1">
      <c r="A17" s="2">
        <v>1989200267</v>
      </c>
      <c r="B17" s="3" t="s">
        <v>44</v>
      </c>
      <c r="C17" s="4"/>
      <c r="D17" s="5"/>
      <c r="E17" s="193">
        <v>192</v>
      </c>
      <c r="F17" s="5">
        <v>67</v>
      </c>
      <c r="G17" s="4">
        <f t="shared" si="0"/>
        <v>192</v>
      </c>
      <c r="H17" s="4">
        <f t="shared" si="1"/>
        <v>67</v>
      </c>
      <c r="I17" s="4">
        <f t="shared" si="2"/>
        <v>259</v>
      </c>
      <c r="J17" s="13"/>
      <c r="K17" s="12">
        <v>340</v>
      </c>
      <c r="L17" s="88"/>
    </row>
    <row r="18" spans="1:12" ht="24.95" customHeight="1">
      <c r="A18" s="2">
        <v>2008200268</v>
      </c>
      <c r="B18" s="6" t="s">
        <v>45</v>
      </c>
      <c r="C18" s="4"/>
      <c r="D18" s="5"/>
      <c r="E18" s="193">
        <v>48</v>
      </c>
      <c r="F18" s="5">
        <v>129</v>
      </c>
      <c r="G18" s="4">
        <f t="shared" si="0"/>
        <v>48</v>
      </c>
      <c r="H18" s="4">
        <f t="shared" si="1"/>
        <v>129</v>
      </c>
      <c r="I18" s="4">
        <f t="shared" si="2"/>
        <v>177</v>
      </c>
      <c r="J18" s="12" t="s">
        <v>123</v>
      </c>
      <c r="K18" s="34">
        <v>113</v>
      </c>
      <c r="L18" s="88"/>
    </row>
    <row r="19" spans="1:12" ht="24.95" customHeight="1">
      <c r="A19" s="2">
        <v>2008200269</v>
      </c>
      <c r="B19" s="6" t="s">
        <v>46</v>
      </c>
      <c r="C19" s="4"/>
      <c r="D19" s="5"/>
      <c r="E19" s="193">
        <v>224</v>
      </c>
      <c r="F19" s="5">
        <v>119</v>
      </c>
      <c r="G19" s="4">
        <f t="shared" si="0"/>
        <v>224</v>
      </c>
      <c r="H19" s="4">
        <f t="shared" si="1"/>
        <v>119</v>
      </c>
      <c r="I19" s="4">
        <f t="shared" si="2"/>
        <v>343</v>
      </c>
      <c r="J19" s="12" t="s">
        <v>74</v>
      </c>
      <c r="K19" s="12">
        <v>340</v>
      </c>
      <c r="L19" s="88"/>
    </row>
    <row r="20" spans="1:12" ht="27.75" customHeight="1">
      <c r="A20" s="2">
        <v>2003200271</v>
      </c>
      <c r="B20" s="6" t="s">
        <v>47</v>
      </c>
      <c r="C20" s="4"/>
      <c r="D20" s="5"/>
      <c r="E20" s="193">
        <v>0</v>
      </c>
      <c r="F20" s="5">
        <v>0</v>
      </c>
      <c r="G20" s="4">
        <f t="shared" si="0"/>
        <v>0</v>
      </c>
      <c r="H20" s="4">
        <f t="shared" si="1"/>
        <v>0</v>
      </c>
      <c r="I20" s="4">
        <f t="shared" si="2"/>
        <v>0</v>
      </c>
      <c r="J20" s="12" t="s">
        <v>119</v>
      </c>
      <c r="K20" s="12"/>
      <c r="L20" s="87"/>
    </row>
    <row r="21" spans="1:12" ht="24.95" customHeight="1">
      <c r="A21" s="2">
        <v>2009200270</v>
      </c>
      <c r="B21" s="6" t="s">
        <v>60</v>
      </c>
      <c r="C21" s="4"/>
      <c r="D21" s="5"/>
      <c r="E21" s="193">
        <v>256</v>
      </c>
      <c r="F21" s="5">
        <v>107</v>
      </c>
      <c r="G21" s="4">
        <f t="shared" si="0"/>
        <v>256</v>
      </c>
      <c r="H21" s="4">
        <f t="shared" si="1"/>
        <v>107</v>
      </c>
      <c r="I21" s="4">
        <f t="shared" si="2"/>
        <v>363</v>
      </c>
      <c r="J21" s="12"/>
      <c r="K21" s="12">
        <v>340</v>
      </c>
      <c r="L21" s="88"/>
    </row>
    <row r="22" spans="1:12" ht="24.95" customHeight="1">
      <c r="A22" s="7">
        <v>1994220309</v>
      </c>
      <c r="B22" s="8" t="s">
        <v>49</v>
      </c>
      <c r="C22" s="4"/>
      <c r="D22" s="5"/>
      <c r="E22" s="193">
        <v>88</v>
      </c>
      <c r="F22" s="5">
        <v>117</v>
      </c>
      <c r="G22" s="4">
        <f t="shared" si="0"/>
        <v>88</v>
      </c>
      <c r="H22" s="4">
        <f t="shared" si="1"/>
        <v>117</v>
      </c>
      <c r="I22" s="4">
        <f t="shared" si="2"/>
        <v>205</v>
      </c>
      <c r="J22" s="15" t="s">
        <v>75</v>
      </c>
      <c r="K22" s="12">
        <v>150</v>
      </c>
      <c r="L22" s="88"/>
    </row>
    <row r="23" spans="1:12" ht="24" customHeight="1">
      <c r="A23" s="9">
        <v>2018200455</v>
      </c>
      <c r="B23" s="8" t="s">
        <v>50</v>
      </c>
      <c r="C23" s="4"/>
      <c r="D23" s="5"/>
      <c r="E23" s="193">
        <v>80</v>
      </c>
      <c r="F23" s="5">
        <v>97</v>
      </c>
      <c r="G23" s="4">
        <f t="shared" si="0"/>
        <v>80</v>
      </c>
      <c r="H23" s="4">
        <f t="shared" si="1"/>
        <v>97</v>
      </c>
      <c r="I23" s="4">
        <f t="shared" si="2"/>
        <v>177</v>
      </c>
      <c r="J23" s="44" t="s">
        <v>120</v>
      </c>
      <c r="K23" s="34">
        <v>104</v>
      </c>
      <c r="L23" s="88"/>
    </row>
    <row r="24" spans="1:12" ht="24.95" customHeight="1">
      <c r="A24" s="9">
        <v>2018200464</v>
      </c>
      <c r="B24" s="8" t="s">
        <v>51</v>
      </c>
      <c r="C24" s="4"/>
      <c r="D24" s="5"/>
      <c r="E24" s="193">
        <v>269.39999999999998</v>
      </c>
      <c r="F24" s="5">
        <v>276</v>
      </c>
      <c r="G24" s="4">
        <f t="shared" si="0"/>
        <v>269.39999999999998</v>
      </c>
      <c r="H24" s="4">
        <f t="shared" si="1"/>
        <v>276</v>
      </c>
      <c r="I24" s="4">
        <f t="shared" si="2"/>
        <v>545.4</v>
      </c>
      <c r="J24" s="4"/>
      <c r="K24" s="12">
        <v>310</v>
      </c>
      <c r="L24" s="88"/>
    </row>
    <row r="25" spans="1:12" ht="24.95" customHeight="1">
      <c r="A25" s="32">
        <v>2019200516</v>
      </c>
      <c r="B25" s="8" t="s">
        <v>80</v>
      </c>
      <c r="C25" s="11"/>
      <c r="D25" s="5"/>
      <c r="E25" s="36">
        <v>198.3</v>
      </c>
      <c r="F25" s="5">
        <v>202</v>
      </c>
      <c r="G25" s="4">
        <f t="shared" si="0"/>
        <v>198.3</v>
      </c>
      <c r="H25" s="4">
        <f t="shared" si="1"/>
        <v>202</v>
      </c>
      <c r="I25" s="4">
        <f t="shared" si="2"/>
        <v>400.3</v>
      </c>
      <c r="J25" s="11"/>
      <c r="K25" s="12">
        <v>310</v>
      </c>
      <c r="L25" s="88"/>
    </row>
    <row r="26" spans="1:12" ht="24.95" customHeight="1">
      <c r="A26" s="32">
        <v>2019200517</v>
      </c>
      <c r="B26" s="8" t="s">
        <v>81</v>
      </c>
      <c r="C26" s="36"/>
      <c r="D26" s="5"/>
      <c r="E26" s="36">
        <v>87.4</v>
      </c>
      <c r="F26" s="5">
        <v>190</v>
      </c>
      <c r="G26" s="4">
        <f t="shared" si="0"/>
        <v>87.4</v>
      </c>
      <c r="H26" s="4">
        <f t="shared" si="1"/>
        <v>190</v>
      </c>
      <c r="I26" s="4">
        <f t="shared" si="2"/>
        <v>277.39999999999998</v>
      </c>
      <c r="J26" s="43" t="s">
        <v>121</v>
      </c>
      <c r="K26" s="12">
        <v>310</v>
      </c>
      <c r="L26" s="88"/>
    </row>
    <row r="27" spans="1:12" ht="24.95" customHeight="1">
      <c r="A27" s="8">
        <v>2019200518</v>
      </c>
      <c r="B27" s="8" t="s">
        <v>82</v>
      </c>
      <c r="C27" s="31"/>
      <c r="D27" s="5"/>
      <c r="E27" s="31">
        <v>321</v>
      </c>
      <c r="F27" s="5">
        <v>224</v>
      </c>
      <c r="G27" s="4">
        <f t="shared" si="0"/>
        <v>321</v>
      </c>
      <c r="H27" s="4">
        <f t="shared" si="1"/>
        <v>224</v>
      </c>
      <c r="I27" s="4">
        <f t="shared" si="2"/>
        <v>545</v>
      </c>
      <c r="J27" s="8"/>
      <c r="K27" s="12">
        <v>310</v>
      </c>
      <c r="L27" s="88"/>
    </row>
    <row r="28" spans="1:12" ht="24.95" customHeight="1">
      <c r="A28" s="8">
        <v>2019200498</v>
      </c>
      <c r="B28" s="8" t="s">
        <v>83</v>
      </c>
      <c r="C28" s="31"/>
      <c r="D28" s="5"/>
      <c r="E28" s="31">
        <v>128.30000000000001</v>
      </c>
      <c r="F28" s="5">
        <v>84</v>
      </c>
      <c r="G28" s="4">
        <f t="shared" si="0"/>
        <v>128.30000000000001</v>
      </c>
      <c r="H28" s="4">
        <f t="shared" si="1"/>
        <v>84</v>
      </c>
      <c r="I28" s="4">
        <f t="shared" si="2"/>
        <v>212.3</v>
      </c>
      <c r="J28" s="33" t="s">
        <v>84</v>
      </c>
      <c r="K28" s="8">
        <v>113</v>
      </c>
      <c r="L28" s="88"/>
    </row>
    <row r="29" spans="1:12" ht="24.95" customHeight="1">
      <c r="A29" s="32">
        <v>2020200551</v>
      </c>
      <c r="B29" s="8" t="s">
        <v>86</v>
      </c>
      <c r="C29" s="31"/>
      <c r="D29" s="5"/>
      <c r="E29" s="31">
        <v>310.3</v>
      </c>
      <c r="F29" s="5">
        <v>228</v>
      </c>
      <c r="G29" s="4">
        <f t="shared" si="0"/>
        <v>310.3</v>
      </c>
      <c r="H29" s="4">
        <f t="shared" si="1"/>
        <v>228</v>
      </c>
      <c r="I29" s="4">
        <f t="shared" si="2"/>
        <v>538.29999999999995</v>
      </c>
      <c r="J29" s="30"/>
      <c r="K29" s="8">
        <v>310</v>
      </c>
      <c r="L29" s="88"/>
    </row>
    <row r="30" spans="1:12" ht="24.95" customHeight="1">
      <c r="A30" s="32">
        <v>2020200552</v>
      </c>
      <c r="B30" s="8" t="s">
        <v>87</v>
      </c>
      <c r="C30" s="31"/>
      <c r="D30" s="5"/>
      <c r="E30" s="31">
        <v>333.5</v>
      </c>
      <c r="F30" s="5">
        <v>228</v>
      </c>
      <c r="G30" s="4">
        <f t="shared" si="0"/>
        <v>333.5</v>
      </c>
      <c r="H30" s="4">
        <f t="shared" si="1"/>
        <v>228</v>
      </c>
      <c r="I30" s="4">
        <f t="shared" si="2"/>
        <v>561.5</v>
      </c>
      <c r="J30" s="30"/>
      <c r="K30" s="8">
        <v>310</v>
      </c>
      <c r="L30" s="88"/>
    </row>
    <row r="31" spans="1:12" ht="24.95" customHeight="1">
      <c r="A31" s="8">
        <v>2020200574</v>
      </c>
      <c r="B31" s="8" t="s">
        <v>109</v>
      </c>
      <c r="C31" s="5"/>
      <c r="D31" s="5"/>
      <c r="E31" s="5">
        <v>39.4</v>
      </c>
      <c r="F31" s="5">
        <v>10</v>
      </c>
      <c r="G31" s="4">
        <f t="shared" si="0"/>
        <v>39.4</v>
      </c>
      <c r="H31" s="4">
        <f t="shared" si="1"/>
        <v>10</v>
      </c>
      <c r="I31" s="4">
        <f t="shared" si="2"/>
        <v>49.4</v>
      </c>
      <c r="J31" s="5"/>
      <c r="K31" s="5"/>
      <c r="L31" s="87"/>
    </row>
    <row r="32" spans="1:12" ht="24.95" customHeight="1">
      <c r="A32" s="8">
        <v>2020200573</v>
      </c>
      <c r="B32" s="8" t="s">
        <v>110</v>
      </c>
      <c r="C32" s="5"/>
      <c r="D32" s="5"/>
      <c r="E32" s="5">
        <v>32</v>
      </c>
      <c r="F32" s="5">
        <v>8</v>
      </c>
      <c r="G32" s="4">
        <f t="shared" si="0"/>
        <v>32</v>
      </c>
      <c r="H32" s="4">
        <f t="shared" si="1"/>
        <v>8</v>
      </c>
      <c r="I32" s="4">
        <f t="shared" si="2"/>
        <v>40</v>
      </c>
      <c r="J32" s="5"/>
      <c r="K32" s="5"/>
      <c r="L32" s="87"/>
    </row>
    <row r="33" spans="1:12" ht="24.95" customHeight="1">
      <c r="A33" s="8">
        <v>2021200578</v>
      </c>
      <c r="B33" s="8" t="s">
        <v>117</v>
      </c>
      <c r="C33" s="5"/>
      <c r="D33" s="5"/>
      <c r="E33" s="5">
        <v>3.4</v>
      </c>
      <c r="F33" s="5">
        <v>7</v>
      </c>
      <c r="G33" s="4">
        <f t="shared" si="0"/>
        <v>3.4</v>
      </c>
      <c r="H33" s="4">
        <f t="shared" si="1"/>
        <v>7</v>
      </c>
      <c r="I33" s="4">
        <f t="shared" si="2"/>
        <v>10.4</v>
      </c>
      <c r="J33" s="5"/>
      <c r="K33" s="5"/>
      <c r="L33" s="87"/>
    </row>
    <row r="34" spans="1:12" ht="24.95" customHeight="1">
      <c r="A34" s="8">
        <v>1989100048</v>
      </c>
      <c r="B34" s="8" t="s">
        <v>113</v>
      </c>
      <c r="C34" s="8"/>
      <c r="D34" s="8"/>
      <c r="E34" s="31">
        <v>32</v>
      </c>
      <c r="F34" s="5">
        <v>4</v>
      </c>
      <c r="G34" s="4">
        <f t="shared" si="0"/>
        <v>32</v>
      </c>
      <c r="H34" s="4">
        <f t="shared" si="1"/>
        <v>4</v>
      </c>
      <c r="I34" s="4">
        <f t="shared" si="2"/>
        <v>36</v>
      </c>
      <c r="J34" s="8" t="s">
        <v>118</v>
      </c>
      <c r="K34" s="8"/>
      <c r="L34" s="87"/>
    </row>
    <row r="35" spans="1:12" ht="27" customHeight="1">
      <c r="A35" s="89">
        <v>1995200259</v>
      </c>
      <c r="B35" s="3" t="s">
        <v>42</v>
      </c>
      <c r="C35" s="8"/>
      <c r="D35" s="8"/>
      <c r="E35" s="31">
        <v>112</v>
      </c>
      <c r="F35" s="5">
        <v>14</v>
      </c>
      <c r="G35" s="4">
        <f t="shared" si="0"/>
        <v>112</v>
      </c>
      <c r="H35" s="4">
        <f t="shared" si="1"/>
        <v>14</v>
      </c>
      <c r="I35" s="4">
        <f t="shared" si="2"/>
        <v>126</v>
      </c>
      <c r="J35" s="8" t="s">
        <v>122</v>
      </c>
      <c r="K35" s="8"/>
      <c r="L35" s="8"/>
    </row>
    <row r="36" spans="1:12" ht="25.5" customHeight="1">
      <c r="A36" s="8">
        <v>2003210278</v>
      </c>
      <c r="B36" s="8" t="s">
        <v>85</v>
      </c>
      <c r="C36" s="37"/>
      <c r="D36" s="5"/>
      <c r="E36" s="31">
        <v>24</v>
      </c>
      <c r="F36" s="5">
        <v>4</v>
      </c>
      <c r="G36" s="4">
        <f t="shared" si="0"/>
        <v>24</v>
      </c>
      <c r="H36" s="4">
        <f t="shared" si="1"/>
        <v>4</v>
      </c>
      <c r="I36" s="4">
        <f t="shared" si="2"/>
        <v>28</v>
      </c>
      <c r="J36" s="8" t="s">
        <v>112</v>
      </c>
      <c r="K36" s="8"/>
      <c r="L36" s="87"/>
    </row>
    <row r="37" spans="1:12" ht="22.5" customHeight="1">
      <c r="A37" s="144">
        <v>1984200249</v>
      </c>
      <c r="B37" s="8" t="s">
        <v>129</v>
      </c>
      <c r="C37" s="8"/>
      <c r="D37" s="8"/>
      <c r="E37" s="31">
        <v>64</v>
      </c>
      <c r="F37" s="5">
        <v>4</v>
      </c>
      <c r="G37" s="4">
        <f t="shared" si="0"/>
        <v>64</v>
      </c>
      <c r="H37" s="4">
        <f t="shared" si="1"/>
        <v>4</v>
      </c>
      <c r="I37" s="4">
        <f t="shared" si="2"/>
        <v>68</v>
      </c>
      <c r="J37" s="8" t="s">
        <v>130</v>
      </c>
      <c r="K37" s="8"/>
      <c r="L37" s="8"/>
    </row>
  </sheetData>
  <mergeCells count="12">
    <mergeCell ref="L4:L5"/>
    <mergeCell ref="A1:K1"/>
    <mergeCell ref="A3:K3"/>
    <mergeCell ref="C4:D4"/>
    <mergeCell ref="E4:F4"/>
    <mergeCell ref="G4:H4"/>
    <mergeCell ref="A4:A5"/>
    <mergeCell ref="B4:B5"/>
    <mergeCell ref="I4:I5"/>
    <mergeCell ref="J4:J5"/>
    <mergeCell ref="K4:K5"/>
    <mergeCell ref="A2:L2"/>
  </mergeCells>
  <phoneticPr fontId="6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0"/>
  <sheetViews>
    <sheetView topLeftCell="A49" workbookViewId="0">
      <selection activeCell="A59" sqref="A59:U62"/>
    </sheetView>
  </sheetViews>
  <sheetFormatPr defaultRowHeight="14.25"/>
  <cols>
    <col min="1" max="1" width="8.125" style="40" customWidth="1"/>
    <col min="2" max="2" width="6.125" style="40" customWidth="1"/>
    <col min="3" max="3" width="9.75" style="86" customWidth="1"/>
    <col min="4" max="4" width="4.375" style="96" customWidth="1"/>
    <col min="5" max="5" width="9.875" style="40" customWidth="1"/>
    <col min="6" max="6" width="4.125" style="40" customWidth="1"/>
    <col min="7" max="7" width="4.25" style="40" customWidth="1"/>
    <col min="8" max="8" width="4" style="40" customWidth="1"/>
    <col min="9" max="10" width="4.5" style="40" customWidth="1"/>
    <col min="11" max="11" width="5.125" style="40" customWidth="1"/>
    <col min="12" max="12" width="6" style="40" customWidth="1"/>
    <col min="13" max="13" width="9" style="40"/>
    <col min="14" max="15" width="4.25" style="40" customWidth="1"/>
    <col min="16" max="16" width="7.625" style="40" customWidth="1"/>
    <col min="17" max="17" width="4.75" style="40" customWidth="1"/>
    <col min="18" max="18" width="3.75" style="40" customWidth="1"/>
    <col min="19" max="19" width="6.125" style="40" customWidth="1"/>
    <col min="20" max="20" width="5.75" style="40" customWidth="1"/>
    <col min="21" max="21" width="6" style="168" customWidth="1"/>
    <col min="22" max="16384" width="9" style="40"/>
  </cols>
  <sheetData>
    <row r="1" spans="1:21" ht="20.25">
      <c r="A1" s="212" t="s">
        <v>124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</row>
    <row r="2" spans="1:21" ht="14.25" customHeight="1">
      <c r="A2" s="213" t="s">
        <v>125</v>
      </c>
      <c r="B2" s="213"/>
      <c r="C2" s="214" t="s">
        <v>76</v>
      </c>
      <c r="D2" s="214"/>
      <c r="E2" s="46"/>
      <c r="F2" s="46"/>
      <c r="G2" s="47"/>
      <c r="H2" s="47"/>
      <c r="I2" s="48"/>
      <c r="J2" s="215" t="s">
        <v>4</v>
      </c>
      <c r="K2" s="215"/>
      <c r="L2" s="216" t="s">
        <v>5</v>
      </c>
      <c r="M2" s="216"/>
      <c r="N2" s="47"/>
      <c r="O2" s="47"/>
      <c r="P2" s="47"/>
      <c r="Q2" s="49">
        <v>6</v>
      </c>
      <c r="R2" s="50" t="s">
        <v>6</v>
      </c>
      <c r="S2" s="51">
        <v>7</v>
      </c>
      <c r="T2" s="52" t="s">
        <v>7</v>
      </c>
      <c r="U2" s="53"/>
    </row>
    <row r="3" spans="1:21" ht="13.5" customHeight="1">
      <c r="A3" s="211" t="s">
        <v>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</row>
    <row r="4" spans="1:21">
      <c r="A4" s="217" t="s">
        <v>9</v>
      </c>
      <c r="B4" s="218" t="s">
        <v>10</v>
      </c>
      <c r="C4" s="218" t="s">
        <v>11</v>
      </c>
      <c r="D4" s="218"/>
      <c r="E4" s="218"/>
      <c r="F4" s="218"/>
      <c r="G4" s="218"/>
      <c r="H4" s="218"/>
      <c r="I4" s="218"/>
      <c r="J4" s="218"/>
      <c r="K4" s="218"/>
      <c r="L4" s="218"/>
      <c r="M4" s="218" t="s">
        <v>12</v>
      </c>
      <c r="N4" s="218"/>
      <c r="O4" s="218"/>
      <c r="P4" s="218"/>
      <c r="Q4" s="218"/>
      <c r="R4" s="218"/>
      <c r="S4" s="218"/>
      <c r="T4" s="218"/>
      <c r="U4" s="219" t="s">
        <v>13</v>
      </c>
    </row>
    <row r="5" spans="1:21" ht="21">
      <c r="A5" s="217"/>
      <c r="B5" s="218"/>
      <c r="C5" s="54" t="s">
        <v>14</v>
      </c>
      <c r="D5" s="55" t="s">
        <v>15</v>
      </c>
      <c r="E5" s="55" t="s">
        <v>0</v>
      </c>
      <c r="F5" s="55" t="s">
        <v>16</v>
      </c>
      <c r="G5" s="55" t="s">
        <v>17</v>
      </c>
      <c r="H5" s="56" t="s">
        <v>18</v>
      </c>
      <c r="I5" s="57" t="s">
        <v>19</v>
      </c>
      <c r="J5" s="58" t="s">
        <v>20</v>
      </c>
      <c r="K5" s="58" t="s">
        <v>21</v>
      </c>
      <c r="L5" s="58" t="s">
        <v>22</v>
      </c>
      <c r="M5" s="55" t="s">
        <v>23</v>
      </c>
      <c r="N5" s="55" t="s">
        <v>24</v>
      </c>
      <c r="O5" s="55" t="s">
        <v>25</v>
      </c>
      <c r="P5" s="55" t="s">
        <v>26</v>
      </c>
      <c r="Q5" s="55" t="s">
        <v>16</v>
      </c>
      <c r="R5" s="55" t="s">
        <v>27</v>
      </c>
      <c r="S5" s="59" t="s">
        <v>28</v>
      </c>
      <c r="T5" s="58" t="s">
        <v>29</v>
      </c>
      <c r="U5" s="219"/>
    </row>
    <row r="6" spans="1:21" s="108" customFormat="1" ht="21" customHeight="1">
      <c r="A6" s="91">
        <v>1983200247</v>
      </c>
      <c r="B6" s="109" t="s">
        <v>30</v>
      </c>
      <c r="C6" s="70" t="s">
        <v>31</v>
      </c>
      <c r="D6" s="60">
        <v>32</v>
      </c>
      <c r="E6" s="110" t="s">
        <v>78</v>
      </c>
      <c r="F6" s="63">
        <v>42</v>
      </c>
      <c r="G6" s="111">
        <v>6</v>
      </c>
      <c r="H6" s="112">
        <v>18</v>
      </c>
      <c r="I6" s="111">
        <v>32</v>
      </c>
      <c r="J6" s="42">
        <v>1</v>
      </c>
      <c r="K6" s="42">
        <v>1</v>
      </c>
      <c r="L6" s="64">
        <f>I6*J6*K6</f>
        <v>32</v>
      </c>
      <c r="M6" s="113"/>
      <c r="N6" s="114"/>
      <c r="O6" s="114"/>
      <c r="P6" s="114"/>
      <c r="Q6" s="114"/>
      <c r="R6" s="114"/>
      <c r="S6" s="115"/>
      <c r="T6" s="116"/>
      <c r="U6" s="117">
        <f>L6+T6</f>
        <v>32</v>
      </c>
    </row>
    <row r="7" spans="1:21" s="108" customFormat="1" ht="22.5">
      <c r="A7" s="91">
        <v>1991200248</v>
      </c>
      <c r="B7" s="109" t="s">
        <v>33</v>
      </c>
      <c r="C7" s="103" t="s">
        <v>169</v>
      </c>
      <c r="D7" s="103">
        <v>32</v>
      </c>
      <c r="E7" s="118" t="s">
        <v>171</v>
      </c>
      <c r="F7" s="119">
        <v>107</v>
      </c>
      <c r="G7" s="120">
        <v>2</v>
      </c>
      <c r="H7" s="121">
        <v>18</v>
      </c>
      <c r="I7" s="122" t="s">
        <v>172</v>
      </c>
      <c r="J7" s="123">
        <v>1.69</v>
      </c>
      <c r="K7" s="123">
        <v>1</v>
      </c>
      <c r="L7" s="64">
        <f>K7*J7*I7</f>
        <v>50.699999999999996</v>
      </c>
      <c r="M7" s="66"/>
      <c r="N7" s="67"/>
      <c r="O7" s="68"/>
      <c r="P7" s="124"/>
      <c r="Q7" s="124"/>
      <c r="R7" s="124"/>
      <c r="S7" s="125"/>
      <c r="T7" s="126"/>
      <c r="U7" s="117">
        <f>L7</f>
        <v>50.699999999999996</v>
      </c>
    </row>
    <row r="8" spans="1:21" s="108" customFormat="1" ht="29.25" customHeight="1">
      <c r="A8" s="220">
        <v>1990200250</v>
      </c>
      <c r="B8" s="222" t="s">
        <v>34</v>
      </c>
      <c r="C8" s="127" t="s">
        <v>154</v>
      </c>
      <c r="D8" s="127">
        <v>48</v>
      </c>
      <c r="E8" s="110" t="s">
        <v>108</v>
      </c>
      <c r="F8" s="63">
        <v>34</v>
      </c>
      <c r="G8" s="128">
        <v>3</v>
      </c>
      <c r="H8" s="129">
        <v>18</v>
      </c>
      <c r="I8" s="127">
        <v>48</v>
      </c>
      <c r="J8" s="130">
        <v>1</v>
      </c>
      <c r="K8" s="130">
        <v>1</v>
      </c>
      <c r="L8" s="64">
        <f>K8*J8*I8</f>
        <v>48</v>
      </c>
      <c r="M8" s="127" t="s">
        <v>200</v>
      </c>
      <c r="N8" s="127">
        <v>1</v>
      </c>
      <c r="O8" s="68" t="s">
        <v>35</v>
      </c>
      <c r="P8" s="110" t="s">
        <v>201</v>
      </c>
      <c r="Q8" s="131">
        <v>28</v>
      </c>
      <c r="R8" s="72">
        <v>1</v>
      </c>
      <c r="S8" s="69">
        <v>24</v>
      </c>
      <c r="T8" s="73">
        <f>S8*R8</f>
        <v>24</v>
      </c>
      <c r="U8" s="224">
        <f>T8+T9+L8+L9</f>
        <v>176</v>
      </c>
    </row>
    <row r="9" spans="1:21" s="108" customFormat="1" ht="22.5">
      <c r="A9" s="221"/>
      <c r="B9" s="223"/>
      <c r="C9" s="127" t="s">
        <v>198</v>
      </c>
      <c r="D9" s="127">
        <v>80</v>
      </c>
      <c r="E9" s="110" t="s">
        <v>199</v>
      </c>
      <c r="F9" s="70">
        <v>28</v>
      </c>
      <c r="G9" s="70">
        <v>6</v>
      </c>
      <c r="H9" s="112">
        <v>18</v>
      </c>
      <c r="I9" s="127">
        <v>80</v>
      </c>
      <c r="J9" s="75">
        <v>1</v>
      </c>
      <c r="K9" s="75">
        <v>1</v>
      </c>
      <c r="L9" s="64">
        <f>K9*J9*I9</f>
        <v>80</v>
      </c>
      <c r="M9" s="127" t="s">
        <v>200</v>
      </c>
      <c r="N9" s="127">
        <v>1</v>
      </c>
      <c r="O9" s="68" t="s">
        <v>35</v>
      </c>
      <c r="P9" s="110" t="s">
        <v>191</v>
      </c>
      <c r="Q9" s="131">
        <v>27</v>
      </c>
      <c r="R9" s="72">
        <v>1</v>
      </c>
      <c r="S9" s="69">
        <v>24</v>
      </c>
      <c r="T9" s="73">
        <f>S9*R9</f>
        <v>24</v>
      </c>
      <c r="U9" s="225"/>
    </row>
    <row r="10" spans="1:21" s="108" customFormat="1" ht="33.75">
      <c r="A10" s="226">
        <v>1987200251</v>
      </c>
      <c r="B10" s="228" t="s">
        <v>1</v>
      </c>
      <c r="C10" s="101" t="s">
        <v>161</v>
      </c>
      <c r="D10" s="101">
        <v>64</v>
      </c>
      <c r="E10" s="103" t="s">
        <v>105</v>
      </c>
      <c r="F10" s="66">
        <v>35</v>
      </c>
      <c r="G10" s="66">
        <v>4</v>
      </c>
      <c r="H10" s="132">
        <v>18</v>
      </c>
      <c r="I10" s="101">
        <v>64</v>
      </c>
      <c r="J10" s="42">
        <v>1</v>
      </c>
      <c r="K10" s="42">
        <v>1</v>
      </c>
      <c r="L10" s="64">
        <f>K10*J10*I10</f>
        <v>64</v>
      </c>
      <c r="M10" s="101" t="s">
        <v>164</v>
      </c>
      <c r="N10" s="101">
        <v>1</v>
      </c>
      <c r="O10" s="68" t="s">
        <v>35</v>
      </c>
      <c r="P10" s="103" t="s">
        <v>163</v>
      </c>
      <c r="Q10" s="66"/>
      <c r="R10" s="72">
        <v>1</v>
      </c>
      <c r="S10" s="69">
        <v>24</v>
      </c>
      <c r="T10" s="73">
        <v>24</v>
      </c>
      <c r="U10" s="224">
        <f>T10+T11+L10+L11+L12</f>
        <v>240</v>
      </c>
    </row>
    <row r="11" spans="1:21" s="108" customFormat="1" ht="22.5">
      <c r="A11" s="227"/>
      <c r="B11" s="229"/>
      <c r="C11" s="101" t="s">
        <v>162</v>
      </c>
      <c r="D11" s="101">
        <v>64</v>
      </c>
      <c r="E11" s="103" t="s">
        <v>163</v>
      </c>
      <c r="F11" s="79">
        <v>28</v>
      </c>
      <c r="G11" s="79">
        <v>4</v>
      </c>
      <c r="H11" s="105">
        <v>18</v>
      </c>
      <c r="I11" s="101">
        <v>64</v>
      </c>
      <c r="J11" s="42">
        <v>1</v>
      </c>
      <c r="K11" s="42">
        <v>1</v>
      </c>
      <c r="L11" s="64">
        <f t="shared" ref="L11:L12" si="0">K11*J11*I11</f>
        <v>64</v>
      </c>
      <c r="M11" s="101" t="s">
        <v>135</v>
      </c>
      <c r="N11" s="101">
        <v>1</v>
      </c>
      <c r="O11" s="68" t="s">
        <v>35</v>
      </c>
      <c r="P11" s="103" t="s">
        <v>166</v>
      </c>
      <c r="Q11" s="79"/>
      <c r="R11" s="72">
        <v>1</v>
      </c>
      <c r="S11" s="69">
        <v>24</v>
      </c>
      <c r="T11" s="73">
        <v>24</v>
      </c>
      <c r="U11" s="225"/>
    </row>
    <row r="12" spans="1:21" s="108" customFormat="1" ht="22.5">
      <c r="A12" s="227"/>
      <c r="B12" s="229"/>
      <c r="C12" s="101" t="s">
        <v>165</v>
      </c>
      <c r="D12" s="101">
        <v>64</v>
      </c>
      <c r="E12" s="103" t="s">
        <v>166</v>
      </c>
      <c r="F12" s="79">
        <v>37</v>
      </c>
      <c r="G12" s="79">
        <v>4</v>
      </c>
      <c r="H12" s="105">
        <v>18</v>
      </c>
      <c r="I12" s="101">
        <v>64</v>
      </c>
      <c r="J12" s="42">
        <v>1</v>
      </c>
      <c r="K12" s="42">
        <v>1</v>
      </c>
      <c r="L12" s="64">
        <f t="shared" si="0"/>
        <v>64</v>
      </c>
      <c r="M12" s="100"/>
      <c r="N12" s="133"/>
      <c r="O12" s="134"/>
      <c r="P12" s="79"/>
      <c r="Q12" s="79"/>
      <c r="R12" s="135"/>
      <c r="S12" s="82"/>
      <c r="T12" s="136"/>
      <c r="U12" s="225"/>
    </row>
    <row r="13" spans="1:21" s="108" customFormat="1" ht="22.5">
      <c r="A13" s="226">
        <v>2004200258</v>
      </c>
      <c r="B13" s="228" t="s">
        <v>36</v>
      </c>
      <c r="C13" s="127" t="s">
        <v>195</v>
      </c>
      <c r="D13" s="127">
        <v>32</v>
      </c>
      <c r="E13" s="110" t="s">
        <v>105</v>
      </c>
      <c r="F13" s="66">
        <v>35</v>
      </c>
      <c r="G13" s="60">
        <v>2</v>
      </c>
      <c r="H13" s="105">
        <v>18</v>
      </c>
      <c r="I13" s="127">
        <v>32</v>
      </c>
      <c r="J13" s="42">
        <v>1</v>
      </c>
      <c r="K13" s="42">
        <v>1</v>
      </c>
      <c r="L13" s="64">
        <f>I13*J13*K13</f>
        <v>32</v>
      </c>
      <c r="M13" s="66"/>
      <c r="N13" s="71"/>
      <c r="O13" s="68"/>
      <c r="P13" s="66"/>
      <c r="Q13" s="66"/>
      <c r="R13" s="72"/>
      <c r="S13" s="69"/>
      <c r="T13" s="137"/>
      <c r="U13" s="224">
        <f>L14+L13</f>
        <v>57.6</v>
      </c>
    </row>
    <row r="14" spans="1:21" s="108" customFormat="1" ht="22.5">
      <c r="A14" s="227"/>
      <c r="B14" s="229"/>
      <c r="C14" s="127" t="s">
        <v>196</v>
      </c>
      <c r="D14" s="127">
        <v>32</v>
      </c>
      <c r="E14" s="110" t="s">
        <v>106</v>
      </c>
      <c r="F14" s="77">
        <v>33</v>
      </c>
      <c r="G14" s="60">
        <v>2</v>
      </c>
      <c r="H14" s="105">
        <v>18</v>
      </c>
      <c r="I14" s="127">
        <v>32</v>
      </c>
      <c r="J14" s="42">
        <v>1</v>
      </c>
      <c r="K14" s="42">
        <v>0.8</v>
      </c>
      <c r="L14" s="64">
        <f t="shared" ref="L14" si="1">I14*J14*K14</f>
        <v>25.6</v>
      </c>
      <c r="M14" s="66"/>
      <c r="N14" s="71"/>
      <c r="O14" s="68"/>
      <c r="P14" s="93"/>
      <c r="Q14" s="128"/>
      <c r="R14" s="72"/>
      <c r="S14" s="69"/>
      <c r="T14" s="137"/>
      <c r="U14" s="225"/>
    </row>
    <row r="15" spans="1:21" s="108" customFormat="1" ht="22.5">
      <c r="A15" s="226">
        <v>1994200253</v>
      </c>
      <c r="B15" s="228" t="s">
        <v>37</v>
      </c>
      <c r="C15" s="101" t="s">
        <v>140</v>
      </c>
      <c r="D15" s="103">
        <v>64</v>
      </c>
      <c r="E15" s="103" t="s">
        <v>107</v>
      </c>
      <c r="F15" s="66">
        <v>32</v>
      </c>
      <c r="G15" s="60">
        <v>4</v>
      </c>
      <c r="H15" s="105">
        <v>18</v>
      </c>
      <c r="I15" s="66">
        <v>64</v>
      </c>
      <c r="J15" s="42">
        <v>1</v>
      </c>
      <c r="K15" s="42">
        <v>1</v>
      </c>
      <c r="L15" s="64">
        <f>K15*J15*I15</f>
        <v>64</v>
      </c>
      <c r="M15" s="101" t="s">
        <v>38</v>
      </c>
      <c r="N15" s="103">
        <v>1</v>
      </c>
      <c r="O15" s="67" t="s">
        <v>35</v>
      </c>
      <c r="P15" s="101" t="s">
        <v>107</v>
      </c>
      <c r="Q15" s="77">
        <v>37</v>
      </c>
      <c r="R15" s="67">
        <v>1</v>
      </c>
      <c r="S15" s="69">
        <v>24</v>
      </c>
      <c r="T15" s="69">
        <f>S15*R15/N15</f>
        <v>24</v>
      </c>
      <c r="U15" s="224">
        <f>T15+T16+L15+L16</f>
        <v>163.19999999999999</v>
      </c>
    </row>
    <row r="16" spans="1:21" s="108" customFormat="1" ht="22.5">
      <c r="A16" s="227"/>
      <c r="B16" s="229"/>
      <c r="C16" s="101" t="s">
        <v>140</v>
      </c>
      <c r="D16" s="103">
        <v>64</v>
      </c>
      <c r="E16" s="103" t="s">
        <v>167</v>
      </c>
      <c r="F16" s="77">
        <v>39</v>
      </c>
      <c r="G16" s="77">
        <v>4</v>
      </c>
      <c r="H16" s="105">
        <v>18</v>
      </c>
      <c r="I16" s="66">
        <v>64</v>
      </c>
      <c r="J16" s="42">
        <v>1</v>
      </c>
      <c r="K16" s="42">
        <v>0.8</v>
      </c>
      <c r="L16" s="64">
        <f t="shared" ref="L16:L19" si="2">K16*J16*I16</f>
        <v>51.2</v>
      </c>
      <c r="M16" s="101" t="s">
        <v>38</v>
      </c>
      <c r="N16" s="103">
        <v>1</v>
      </c>
      <c r="O16" s="67" t="s">
        <v>35</v>
      </c>
      <c r="P16" s="101" t="s">
        <v>167</v>
      </c>
      <c r="Q16" s="66">
        <v>33</v>
      </c>
      <c r="R16" s="67">
        <v>1</v>
      </c>
      <c r="S16" s="69">
        <v>24</v>
      </c>
      <c r="T16" s="69">
        <f>S16*R16/N16</f>
        <v>24</v>
      </c>
      <c r="U16" s="225"/>
    </row>
    <row r="17" spans="1:21" s="108" customFormat="1" ht="31.5" customHeight="1">
      <c r="A17" s="236">
        <v>1990200255</v>
      </c>
      <c r="B17" s="240" t="s">
        <v>39</v>
      </c>
      <c r="C17" s="101" t="s">
        <v>222</v>
      </c>
      <c r="D17" s="101">
        <v>64</v>
      </c>
      <c r="E17" s="103" t="s">
        <v>106</v>
      </c>
      <c r="F17" s="66">
        <v>33</v>
      </c>
      <c r="G17" s="66">
        <v>4</v>
      </c>
      <c r="H17" s="105">
        <v>18</v>
      </c>
      <c r="I17" s="101">
        <v>64</v>
      </c>
      <c r="J17" s="42">
        <v>1</v>
      </c>
      <c r="K17" s="42">
        <v>1</v>
      </c>
      <c r="L17" s="64">
        <f t="shared" si="2"/>
        <v>64</v>
      </c>
      <c r="M17" s="102" t="s">
        <v>227</v>
      </c>
      <c r="N17" s="102">
        <v>1</v>
      </c>
      <c r="O17" s="67" t="s">
        <v>35</v>
      </c>
      <c r="P17" s="102" t="s">
        <v>224</v>
      </c>
      <c r="Q17" s="70"/>
      <c r="R17" s="67">
        <v>1</v>
      </c>
      <c r="S17" s="69">
        <v>24</v>
      </c>
      <c r="T17" s="69">
        <f>S17*R17/N17</f>
        <v>24</v>
      </c>
      <c r="U17" s="238">
        <f>S17+S18+L17+L18+L19</f>
        <v>256</v>
      </c>
    </row>
    <row r="18" spans="1:21" s="108" customFormat="1" ht="37.5" customHeight="1">
      <c r="A18" s="237"/>
      <c r="B18" s="241"/>
      <c r="C18" s="102" t="s">
        <v>223</v>
      </c>
      <c r="D18" s="102">
        <v>80</v>
      </c>
      <c r="E18" s="102" t="s">
        <v>224</v>
      </c>
      <c r="F18" s="79">
        <v>26</v>
      </c>
      <c r="G18" s="79">
        <v>5</v>
      </c>
      <c r="H18" s="105">
        <v>18</v>
      </c>
      <c r="I18" s="102">
        <v>80</v>
      </c>
      <c r="J18" s="42">
        <v>1</v>
      </c>
      <c r="K18" s="42">
        <v>1</v>
      </c>
      <c r="L18" s="64">
        <f t="shared" si="2"/>
        <v>80</v>
      </c>
      <c r="M18" s="101" t="s">
        <v>228</v>
      </c>
      <c r="N18" s="101">
        <v>1</v>
      </c>
      <c r="O18" s="67" t="s">
        <v>35</v>
      </c>
      <c r="P18" s="103" t="s">
        <v>229</v>
      </c>
      <c r="Q18" s="100"/>
      <c r="R18" s="67">
        <v>1</v>
      </c>
      <c r="S18" s="69">
        <v>24</v>
      </c>
      <c r="T18" s="69">
        <f>S18*R18/N18</f>
        <v>24</v>
      </c>
      <c r="U18" s="239"/>
    </row>
    <row r="19" spans="1:21" s="108" customFormat="1" ht="22.5">
      <c r="A19" s="236"/>
      <c r="B19" s="240"/>
      <c r="C19" s="101" t="s">
        <v>225</v>
      </c>
      <c r="D19" s="101">
        <v>64</v>
      </c>
      <c r="E19" s="103" t="s">
        <v>226</v>
      </c>
      <c r="F19" s="62">
        <v>25</v>
      </c>
      <c r="G19" s="70">
        <v>4</v>
      </c>
      <c r="H19" s="105">
        <v>18</v>
      </c>
      <c r="I19" s="101">
        <v>64</v>
      </c>
      <c r="J19" s="75">
        <v>1</v>
      </c>
      <c r="K19" s="75">
        <v>1</v>
      </c>
      <c r="L19" s="64">
        <f t="shared" si="2"/>
        <v>64</v>
      </c>
      <c r="M19" s="61"/>
      <c r="N19" s="67"/>
      <c r="O19" s="67"/>
      <c r="P19" s="61"/>
      <c r="Q19" s="62"/>
      <c r="R19" s="67"/>
      <c r="S19" s="69"/>
      <c r="T19" s="69"/>
      <c r="U19" s="238"/>
    </row>
    <row r="20" spans="1:21" s="108" customFormat="1" ht="21" customHeight="1">
      <c r="A20" s="242">
        <v>2004200257</v>
      </c>
      <c r="B20" s="242" t="s">
        <v>40</v>
      </c>
      <c r="C20" s="127" t="s">
        <v>150</v>
      </c>
      <c r="D20" s="127">
        <v>48</v>
      </c>
      <c r="E20" s="110" t="s">
        <v>105</v>
      </c>
      <c r="F20" s="62">
        <v>35</v>
      </c>
      <c r="G20" s="66">
        <v>3</v>
      </c>
      <c r="H20" s="112">
        <v>18</v>
      </c>
      <c r="I20" s="127">
        <v>48</v>
      </c>
      <c r="J20" s="42">
        <v>1</v>
      </c>
      <c r="K20" s="42">
        <v>1</v>
      </c>
      <c r="L20" s="64">
        <f>K20*J20*I20</f>
        <v>48</v>
      </c>
      <c r="M20" s="67"/>
      <c r="N20" s="67"/>
      <c r="O20" s="67"/>
      <c r="P20" s="67"/>
      <c r="Q20" s="67"/>
      <c r="R20" s="67"/>
      <c r="S20" s="67"/>
      <c r="T20" s="69"/>
      <c r="U20" s="230">
        <f>L20+L21+L22+L23</f>
        <v>177.44</v>
      </c>
    </row>
    <row r="21" spans="1:21" s="108" customFormat="1" ht="24" customHeight="1">
      <c r="A21" s="243"/>
      <c r="B21" s="243"/>
      <c r="C21" s="127" t="s">
        <v>2</v>
      </c>
      <c r="D21" s="127">
        <v>48</v>
      </c>
      <c r="E21" s="110" t="s">
        <v>106</v>
      </c>
      <c r="F21" s="119">
        <v>33</v>
      </c>
      <c r="G21" s="79">
        <v>3</v>
      </c>
      <c r="H21" s="138">
        <v>18</v>
      </c>
      <c r="I21" s="127">
        <v>48</v>
      </c>
      <c r="J21" s="42">
        <v>1</v>
      </c>
      <c r="K21" s="42">
        <v>0.8</v>
      </c>
      <c r="L21" s="64">
        <f t="shared" ref="L21:L23" si="3">K21*J21*I21</f>
        <v>38.400000000000006</v>
      </c>
      <c r="M21" s="81"/>
      <c r="N21" s="81"/>
      <c r="O21" s="81"/>
      <c r="P21" s="81"/>
      <c r="Q21" s="81"/>
      <c r="R21" s="81"/>
      <c r="S21" s="81"/>
      <c r="T21" s="82"/>
      <c r="U21" s="231"/>
    </row>
    <row r="22" spans="1:21" s="108" customFormat="1" ht="22.5">
      <c r="A22" s="243"/>
      <c r="B22" s="243"/>
      <c r="C22" s="139" t="s">
        <v>151</v>
      </c>
      <c r="D22" s="140">
        <v>32</v>
      </c>
      <c r="E22" s="140" t="s">
        <v>152</v>
      </c>
      <c r="F22" s="77">
        <v>19</v>
      </c>
      <c r="G22" s="79">
        <v>2</v>
      </c>
      <c r="H22" s="112">
        <v>18</v>
      </c>
      <c r="I22" s="140">
        <v>32</v>
      </c>
      <c r="J22" s="42">
        <v>1</v>
      </c>
      <c r="K22" s="42">
        <v>1</v>
      </c>
      <c r="L22" s="64">
        <f t="shared" si="3"/>
        <v>32</v>
      </c>
      <c r="M22" s="81"/>
      <c r="N22" s="81"/>
      <c r="O22" s="81"/>
      <c r="P22" s="81"/>
      <c r="Q22" s="81"/>
      <c r="R22" s="81"/>
      <c r="S22" s="81"/>
      <c r="T22" s="82"/>
      <c r="U22" s="231"/>
    </row>
    <row r="23" spans="1:21" s="108" customFormat="1" ht="26.25" customHeight="1">
      <c r="A23" s="243"/>
      <c r="B23" s="243"/>
      <c r="C23" s="127" t="s">
        <v>150</v>
      </c>
      <c r="D23" s="110">
        <v>48</v>
      </c>
      <c r="E23" s="127" t="s">
        <v>153</v>
      </c>
      <c r="F23" s="78">
        <v>65</v>
      </c>
      <c r="G23" s="79">
        <v>3</v>
      </c>
      <c r="H23" s="138">
        <v>18</v>
      </c>
      <c r="I23" s="110">
        <v>48</v>
      </c>
      <c r="J23" s="42">
        <v>1.23</v>
      </c>
      <c r="K23" s="42">
        <v>1</v>
      </c>
      <c r="L23" s="64">
        <f t="shared" si="3"/>
        <v>59.04</v>
      </c>
      <c r="M23" s="81"/>
      <c r="N23" s="81"/>
      <c r="O23" s="81"/>
      <c r="P23" s="81"/>
      <c r="Q23" s="81"/>
      <c r="R23" s="81"/>
      <c r="S23" s="81"/>
      <c r="T23" s="82"/>
      <c r="U23" s="231"/>
    </row>
    <row r="24" spans="1:21" s="108" customFormat="1" ht="25.5" customHeight="1">
      <c r="A24" s="93">
        <v>1996200254</v>
      </c>
      <c r="B24" s="95" t="s">
        <v>41</v>
      </c>
      <c r="C24" s="101" t="s">
        <v>230</v>
      </c>
      <c r="D24" s="103">
        <v>32</v>
      </c>
      <c r="E24" s="79" t="s">
        <v>231</v>
      </c>
      <c r="F24" s="79">
        <v>108</v>
      </c>
      <c r="G24" s="104">
        <v>2</v>
      </c>
      <c r="H24" s="105">
        <v>18</v>
      </c>
      <c r="I24" s="106" t="s">
        <v>77</v>
      </c>
      <c r="J24" s="107">
        <v>1.7</v>
      </c>
      <c r="K24" s="97">
        <v>1</v>
      </c>
      <c r="L24" s="97">
        <f>K24*J24*I24</f>
        <v>54.4</v>
      </c>
      <c r="M24" s="76"/>
      <c r="N24" s="71"/>
      <c r="O24" s="68"/>
      <c r="P24" s="61"/>
      <c r="Q24" s="62"/>
      <c r="R24" s="72"/>
      <c r="S24" s="69"/>
      <c r="T24" s="73"/>
      <c r="U24" s="94">
        <f>T24+L24</f>
        <v>54.4</v>
      </c>
    </row>
    <row r="25" spans="1:21" s="108" customFormat="1" ht="24.75" customHeight="1">
      <c r="A25" s="91">
        <v>2006200260</v>
      </c>
      <c r="B25" s="92" t="s">
        <v>5</v>
      </c>
      <c r="C25" s="79"/>
      <c r="D25" s="79"/>
      <c r="E25" s="93"/>
      <c r="F25" s="77"/>
      <c r="G25" s="79"/>
      <c r="H25" s="138"/>
      <c r="I25" s="66"/>
      <c r="J25" s="42"/>
      <c r="K25" s="42"/>
      <c r="L25" s="64"/>
      <c r="M25" s="84"/>
      <c r="N25" s="67"/>
      <c r="O25" s="67"/>
      <c r="P25" s="83"/>
      <c r="Q25" s="66"/>
      <c r="R25" s="67"/>
      <c r="S25" s="69"/>
      <c r="T25" s="69"/>
      <c r="U25" s="85">
        <f>L25</f>
        <v>0</v>
      </c>
    </row>
    <row r="26" spans="1:21" s="108" customFormat="1" ht="22.5">
      <c r="A26" s="236">
        <v>2007200264</v>
      </c>
      <c r="B26" s="240" t="s">
        <v>43</v>
      </c>
      <c r="C26" s="127" t="s">
        <v>190</v>
      </c>
      <c r="D26" s="127">
        <v>80</v>
      </c>
      <c r="E26" s="110" t="s">
        <v>191</v>
      </c>
      <c r="F26" s="141">
        <v>25</v>
      </c>
      <c r="G26" s="111">
        <v>5</v>
      </c>
      <c r="H26" s="112">
        <v>18</v>
      </c>
      <c r="I26" s="127">
        <v>80</v>
      </c>
      <c r="J26" s="42">
        <v>1</v>
      </c>
      <c r="K26" s="42">
        <v>1</v>
      </c>
      <c r="L26" s="64">
        <f t="shared" ref="L26:L31" si="4">I26*J26*K26</f>
        <v>80</v>
      </c>
      <c r="M26" s="127"/>
      <c r="N26" s="93"/>
      <c r="O26" s="68"/>
      <c r="P26" s="93"/>
      <c r="Q26" s="141"/>
      <c r="R26" s="67"/>
      <c r="S26" s="69"/>
      <c r="T26" s="69"/>
      <c r="U26" s="238">
        <f>L26+L27+L28</f>
        <v>208</v>
      </c>
    </row>
    <row r="27" spans="1:21" s="108" customFormat="1" ht="22.5">
      <c r="A27" s="237"/>
      <c r="B27" s="241"/>
      <c r="C27" s="127" t="s">
        <v>192</v>
      </c>
      <c r="D27" s="127">
        <v>64</v>
      </c>
      <c r="E27" s="110" t="s">
        <v>193</v>
      </c>
      <c r="F27" s="142">
        <v>37</v>
      </c>
      <c r="G27" s="143">
        <v>4</v>
      </c>
      <c r="H27" s="138">
        <v>18</v>
      </c>
      <c r="I27" s="127">
        <v>64</v>
      </c>
      <c r="J27" s="42">
        <v>1</v>
      </c>
      <c r="K27" s="42">
        <v>1</v>
      </c>
      <c r="L27" s="64">
        <f t="shared" si="4"/>
        <v>64</v>
      </c>
      <c r="M27" s="127"/>
      <c r="N27" s="127"/>
      <c r="O27" s="134"/>
      <c r="P27" s="127"/>
      <c r="Q27" s="142"/>
      <c r="R27" s="81"/>
      <c r="S27" s="82"/>
      <c r="T27" s="82"/>
      <c r="U27" s="239"/>
    </row>
    <row r="28" spans="1:21" s="108" customFormat="1" ht="22.5">
      <c r="A28" s="236"/>
      <c r="B28" s="240"/>
      <c r="C28" s="127" t="s">
        <v>194</v>
      </c>
      <c r="D28" s="144">
        <v>64</v>
      </c>
      <c r="E28" s="110" t="s">
        <v>90</v>
      </c>
      <c r="F28" s="63">
        <v>36</v>
      </c>
      <c r="G28" s="111">
        <v>4</v>
      </c>
      <c r="H28" s="112">
        <v>18</v>
      </c>
      <c r="I28" s="144">
        <v>64</v>
      </c>
      <c r="J28" s="42">
        <v>1</v>
      </c>
      <c r="K28" s="42">
        <v>1</v>
      </c>
      <c r="L28" s="64">
        <f t="shared" si="4"/>
        <v>64</v>
      </c>
      <c r="M28" s="127"/>
      <c r="N28" s="93"/>
      <c r="O28" s="68"/>
      <c r="P28" s="93"/>
      <c r="Q28" s="63"/>
      <c r="R28" s="67"/>
      <c r="S28" s="69"/>
      <c r="T28" s="69"/>
      <c r="U28" s="238"/>
    </row>
    <row r="29" spans="1:21" s="108" customFormat="1" ht="33.75">
      <c r="A29" s="226">
        <v>1989200267</v>
      </c>
      <c r="B29" s="244" t="s">
        <v>44</v>
      </c>
      <c r="C29" s="127" t="s">
        <v>184</v>
      </c>
      <c r="D29" s="127">
        <v>32</v>
      </c>
      <c r="E29" s="110" t="s">
        <v>185</v>
      </c>
      <c r="F29" s="141">
        <v>42</v>
      </c>
      <c r="G29" s="111">
        <v>2</v>
      </c>
      <c r="H29" s="132">
        <v>18</v>
      </c>
      <c r="I29" s="127">
        <v>32</v>
      </c>
      <c r="J29" s="42">
        <v>1</v>
      </c>
      <c r="K29" s="42">
        <v>1</v>
      </c>
      <c r="L29" s="64">
        <f t="shared" si="4"/>
        <v>32</v>
      </c>
      <c r="M29" s="127" t="s">
        <v>188</v>
      </c>
      <c r="N29" s="127">
        <v>1</v>
      </c>
      <c r="O29" s="68" t="s">
        <v>35</v>
      </c>
      <c r="P29" s="110" t="s">
        <v>78</v>
      </c>
      <c r="Q29" s="131">
        <v>42</v>
      </c>
      <c r="R29" s="72">
        <v>2</v>
      </c>
      <c r="S29" s="69">
        <v>24</v>
      </c>
      <c r="T29" s="69">
        <f>R29*S29</f>
        <v>48</v>
      </c>
      <c r="U29" s="230">
        <f>T29+L29+L30+L31</f>
        <v>192</v>
      </c>
    </row>
    <row r="30" spans="1:21" s="108" customFormat="1" ht="22.5">
      <c r="A30" s="227"/>
      <c r="B30" s="245"/>
      <c r="C30" s="127" t="s">
        <v>186</v>
      </c>
      <c r="D30" s="127">
        <v>64</v>
      </c>
      <c r="E30" s="110" t="s">
        <v>185</v>
      </c>
      <c r="F30" s="142">
        <v>42</v>
      </c>
      <c r="G30" s="143">
        <v>4</v>
      </c>
      <c r="H30" s="105">
        <v>18</v>
      </c>
      <c r="I30" s="127">
        <v>64</v>
      </c>
      <c r="J30" s="42">
        <v>1</v>
      </c>
      <c r="K30" s="42">
        <v>1</v>
      </c>
      <c r="L30" s="64">
        <f t="shared" si="4"/>
        <v>64</v>
      </c>
      <c r="M30" s="80"/>
      <c r="N30" s="81"/>
      <c r="O30" s="134"/>
      <c r="P30" s="145"/>
      <c r="Q30" s="145"/>
      <c r="R30" s="135"/>
      <c r="S30" s="82"/>
      <c r="T30" s="82"/>
      <c r="U30" s="231"/>
    </row>
    <row r="31" spans="1:21" s="108" customFormat="1" ht="22.5">
      <c r="A31" s="227"/>
      <c r="B31" s="245"/>
      <c r="C31" s="127" t="s">
        <v>187</v>
      </c>
      <c r="D31" s="144">
        <v>48</v>
      </c>
      <c r="E31" s="110" t="s">
        <v>90</v>
      </c>
      <c r="F31" s="63">
        <v>36</v>
      </c>
      <c r="G31" s="111">
        <v>3</v>
      </c>
      <c r="H31" s="112">
        <v>18</v>
      </c>
      <c r="I31" s="144">
        <v>48</v>
      </c>
      <c r="J31" s="42">
        <v>1</v>
      </c>
      <c r="K31" s="42">
        <v>1</v>
      </c>
      <c r="L31" s="64">
        <f t="shared" si="4"/>
        <v>48</v>
      </c>
      <c r="M31" s="69"/>
      <c r="N31" s="67"/>
      <c r="O31" s="67"/>
      <c r="P31" s="67"/>
      <c r="Q31" s="67"/>
      <c r="R31" s="67"/>
      <c r="S31" s="69"/>
      <c r="T31" s="69"/>
      <c r="U31" s="231"/>
    </row>
    <row r="32" spans="1:21" s="108" customFormat="1" ht="24.75" customHeight="1">
      <c r="A32" s="91">
        <v>2008200268</v>
      </c>
      <c r="B32" s="146" t="s">
        <v>45</v>
      </c>
      <c r="C32" s="101" t="s">
        <v>154</v>
      </c>
      <c r="D32" s="101">
        <v>48</v>
      </c>
      <c r="E32" s="103" t="s">
        <v>167</v>
      </c>
      <c r="F32" s="77">
        <v>39</v>
      </c>
      <c r="G32" s="128">
        <v>3</v>
      </c>
      <c r="H32" s="132">
        <v>18</v>
      </c>
      <c r="I32" s="147" t="s">
        <v>168</v>
      </c>
      <c r="J32" s="130">
        <v>1</v>
      </c>
      <c r="K32" s="42">
        <v>1</v>
      </c>
      <c r="L32" s="64">
        <f>I32*J32*K32</f>
        <v>48</v>
      </c>
      <c r="M32" s="148"/>
      <c r="N32" s="67"/>
      <c r="O32" s="68"/>
      <c r="P32" s="74"/>
      <c r="Q32" s="70"/>
      <c r="R32" s="72"/>
      <c r="S32" s="69"/>
      <c r="T32" s="69"/>
      <c r="U32" s="85">
        <f>L32</f>
        <v>48</v>
      </c>
    </row>
    <row r="33" spans="1:21" s="108" customFormat="1" ht="22.5" customHeight="1">
      <c r="A33" s="226">
        <v>2009200270</v>
      </c>
      <c r="B33" s="228" t="s">
        <v>46</v>
      </c>
      <c r="C33" s="127" t="s">
        <v>178</v>
      </c>
      <c r="D33" s="127">
        <v>48</v>
      </c>
      <c r="E33" s="110" t="s">
        <v>107</v>
      </c>
      <c r="F33" s="141">
        <v>32</v>
      </c>
      <c r="G33" s="111">
        <v>3</v>
      </c>
      <c r="H33" s="132">
        <v>18</v>
      </c>
      <c r="I33" s="127">
        <v>48</v>
      </c>
      <c r="J33" s="42">
        <v>1</v>
      </c>
      <c r="K33" s="42">
        <v>1</v>
      </c>
      <c r="L33" s="64">
        <f>K33*J33*I33</f>
        <v>48</v>
      </c>
      <c r="M33" s="127"/>
      <c r="N33" s="71"/>
      <c r="O33" s="68"/>
      <c r="P33" s="93"/>
      <c r="Q33" s="141"/>
      <c r="R33" s="72"/>
      <c r="S33" s="69"/>
      <c r="T33" s="73"/>
      <c r="U33" s="230">
        <f>L33+L34+L35+L36</f>
        <v>224</v>
      </c>
    </row>
    <row r="34" spans="1:21" s="108" customFormat="1" ht="36" customHeight="1">
      <c r="A34" s="227"/>
      <c r="B34" s="229"/>
      <c r="C34" s="127" t="s">
        <v>178</v>
      </c>
      <c r="D34" s="127">
        <v>48</v>
      </c>
      <c r="E34" s="110" t="s">
        <v>108</v>
      </c>
      <c r="F34" s="63">
        <v>34</v>
      </c>
      <c r="G34" s="111">
        <v>3</v>
      </c>
      <c r="H34" s="132">
        <v>18</v>
      </c>
      <c r="I34" s="127">
        <v>48</v>
      </c>
      <c r="J34" s="42">
        <v>1</v>
      </c>
      <c r="K34" s="42">
        <v>1</v>
      </c>
      <c r="L34" s="64">
        <f t="shared" ref="L34:L36" si="5">K34*J34*I34</f>
        <v>48</v>
      </c>
      <c r="M34" s="127"/>
      <c r="N34" s="71"/>
      <c r="O34" s="68"/>
      <c r="P34" s="93"/>
      <c r="Q34" s="63"/>
      <c r="R34" s="72"/>
      <c r="S34" s="69"/>
      <c r="T34" s="73"/>
      <c r="U34" s="231"/>
    </row>
    <row r="35" spans="1:21" s="108" customFormat="1" ht="33" customHeight="1">
      <c r="A35" s="227"/>
      <c r="B35" s="229"/>
      <c r="C35" s="127" t="s">
        <v>179</v>
      </c>
      <c r="D35" s="127">
        <v>64</v>
      </c>
      <c r="E35" s="110" t="s">
        <v>78</v>
      </c>
      <c r="F35" s="141">
        <v>41</v>
      </c>
      <c r="G35" s="111">
        <v>4</v>
      </c>
      <c r="H35" s="132">
        <v>18</v>
      </c>
      <c r="I35" s="127">
        <v>64</v>
      </c>
      <c r="J35" s="42">
        <v>1</v>
      </c>
      <c r="K35" s="42">
        <v>1</v>
      </c>
      <c r="L35" s="64">
        <f t="shared" si="5"/>
        <v>64</v>
      </c>
      <c r="M35" s="127"/>
      <c r="N35" s="71"/>
      <c r="O35" s="68"/>
      <c r="P35" s="148"/>
      <c r="Q35" s="148"/>
      <c r="R35" s="72"/>
      <c r="S35" s="69"/>
      <c r="T35" s="73"/>
      <c r="U35" s="231"/>
    </row>
    <row r="36" spans="1:21" s="108" customFormat="1" ht="22.5">
      <c r="A36" s="227"/>
      <c r="B36" s="229"/>
      <c r="C36" s="127" t="s">
        <v>180</v>
      </c>
      <c r="D36" s="144">
        <v>64</v>
      </c>
      <c r="E36" s="110" t="s">
        <v>90</v>
      </c>
      <c r="F36" s="142">
        <v>36</v>
      </c>
      <c r="G36" s="143">
        <v>4</v>
      </c>
      <c r="H36" s="132">
        <v>18</v>
      </c>
      <c r="I36" s="144">
        <v>64</v>
      </c>
      <c r="J36" s="42">
        <v>1</v>
      </c>
      <c r="K36" s="42">
        <v>1</v>
      </c>
      <c r="L36" s="64">
        <f t="shared" si="5"/>
        <v>64</v>
      </c>
      <c r="M36" s="127"/>
      <c r="N36" s="71"/>
      <c r="O36" s="68"/>
      <c r="P36" s="93"/>
      <c r="Q36" s="63"/>
      <c r="R36" s="72"/>
      <c r="S36" s="69"/>
      <c r="T36" s="73"/>
      <c r="U36" s="231"/>
    </row>
    <row r="37" spans="1:21" s="108" customFormat="1" ht="25.5" customHeight="1">
      <c r="A37" s="93">
        <v>2003200271</v>
      </c>
      <c r="B37" s="95" t="s">
        <v>47</v>
      </c>
      <c r="C37" s="148"/>
      <c r="D37" s="60"/>
      <c r="E37" s="93"/>
      <c r="F37" s="128"/>
      <c r="G37" s="128"/>
      <c r="H37" s="132"/>
      <c r="I37" s="147"/>
      <c r="J37" s="149"/>
      <c r="K37" s="42"/>
      <c r="L37" s="64">
        <v>0</v>
      </c>
      <c r="M37" s="61"/>
      <c r="N37" s="150"/>
      <c r="O37" s="67"/>
      <c r="P37" s="93"/>
      <c r="Q37" s="74"/>
      <c r="R37" s="151"/>
      <c r="S37" s="152"/>
      <c r="T37" s="69"/>
      <c r="U37" s="94">
        <f>L37+T37</f>
        <v>0</v>
      </c>
    </row>
    <row r="38" spans="1:21" s="108" customFormat="1" ht="21.75" customHeight="1">
      <c r="A38" s="236">
        <v>2010200172</v>
      </c>
      <c r="B38" s="236" t="s">
        <v>48</v>
      </c>
      <c r="C38" s="101" t="s">
        <v>154</v>
      </c>
      <c r="D38" s="101">
        <v>48</v>
      </c>
      <c r="E38" s="103" t="s">
        <v>107</v>
      </c>
      <c r="F38" s="141">
        <v>37</v>
      </c>
      <c r="G38" s="111">
        <v>3</v>
      </c>
      <c r="H38" s="132">
        <v>18</v>
      </c>
      <c r="I38" s="101">
        <v>48</v>
      </c>
      <c r="J38" s="42">
        <v>1</v>
      </c>
      <c r="K38" s="42">
        <v>1</v>
      </c>
      <c r="L38" s="64">
        <f>K38*J38*I38</f>
        <v>48</v>
      </c>
      <c r="M38" s="102" t="s">
        <v>158</v>
      </c>
      <c r="N38" s="71">
        <v>1</v>
      </c>
      <c r="O38" s="68" t="s">
        <v>35</v>
      </c>
      <c r="P38" s="102" t="s">
        <v>156</v>
      </c>
      <c r="Q38" s="62">
        <v>19</v>
      </c>
      <c r="R38" s="72">
        <v>2</v>
      </c>
      <c r="S38" s="82">
        <v>24</v>
      </c>
      <c r="T38" s="82">
        <f>S38*R38</f>
        <v>48</v>
      </c>
      <c r="U38" s="238">
        <f>T38+L38+L39+L40+L41</f>
        <v>256</v>
      </c>
    </row>
    <row r="39" spans="1:21" s="108" customFormat="1" ht="22.5">
      <c r="A39" s="237"/>
      <c r="B39" s="237"/>
      <c r="C39" s="102" t="s">
        <v>155</v>
      </c>
      <c r="D39" s="102">
        <v>48</v>
      </c>
      <c r="E39" s="102" t="s">
        <v>156</v>
      </c>
      <c r="F39" s="142">
        <v>19</v>
      </c>
      <c r="G39" s="143">
        <v>3</v>
      </c>
      <c r="H39" s="132">
        <v>18</v>
      </c>
      <c r="I39" s="102">
        <v>48</v>
      </c>
      <c r="J39" s="42">
        <v>1</v>
      </c>
      <c r="K39" s="42">
        <v>1</v>
      </c>
      <c r="L39" s="64">
        <f t="shared" ref="L39:L41" si="6">K39*J39*I39</f>
        <v>48</v>
      </c>
      <c r="M39" s="153"/>
      <c r="N39" s="133"/>
      <c r="O39" s="134"/>
      <c r="P39" s="99"/>
      <c r="Q39" s="119"/>
      <c r="R39" s="135"/>
      <c r="S39" s="82"/>
      <c r="T39" s="136"/>
      <c r="U39" s="239"/>
    </row>
    <row r="40" spans="1:21" s="108" customFormat="1" ht="22.5">
      <c r="A40" s="237"/>
      <c r="B40" s="237"/>
      <c r="C40" s="102" t="s">
        <v>157</v>
      </c>
      <c r="D40" s="102">
        <v>64</v>
      </c>
      <c r="E40" s="102" t="s">
        <v>156</v>
      </c>
      <c r="F40" s="142">
        <v>19</v>
      </c>
      <c r="G40" s="143">
        <v>4</v>
      </c>
      <c r="H40" s="132">
        <v>18</v>
      </c>
      <c r="I40" s="102">
        <v>64</v>
      </c>
      <c r="J40" s="42">
        <v>1</v>
      </c>
      <c r="K40" s="42">
        <v>1</v>
      </c>
      <c r="L40" s="64">
        <f t="shared" si="6"/>
        <v>64</v>
      </c>
      <c r="M40" s="153"/>
      <c r="N40" s="133"/>
      <c r="O40" s="134"/>
      <c r="P40" s="99"/>
      <c r="Q40" s="119"/>
      <c r="R40" s="135"/>
      <c r="S40" s="82"/>
      <c r="T40" s="136"/>
      <c r="U40" s="239"/>
    </row>
    <row r="41" spans="1:21" s="108" customFormat="1" ht="23.25" customHeight="1">
      <c r="A41" s="236"/>
      <c r="B41" s="236"/>
      <c r="C41" s="101" t="s">
        <v>159</v>
      </c>
      <c r="D41" s="154">
        <v>48</v>
      </c>
      <c r="E41" s="103" t="s">
        <v>160</v>
      </c>
      <c r="F41" s="62">
        <v>37</v>
      </c>
      <c r="G41" s="78">
        <v>3</v>
      </c>
      <c r="H41" s="132">
        <v>18</v>
      </c>
      <c r="I41" s="154">
        <v>48</v>
      </c>
      <c r="J41" s="42">
        <v>1</v>
      </c>
      <c r="K41" s="42">
        <v>1</v>
      </c>
      <c r="L41" s="64">
        <f t="shared" si="6"/>
        <v>48</v>
      </c>
      <c r="M41" s="148"/>
      <c r="N41" s="67"/>
      <c r="O41" s="155"/>
      <c r="P41" s="156"/>
      <c r="Q41" s="67"/>
      <c r="R41" s="67"/>
      <c r="S41" s="69"/>
      <c r="T41" s="69"/>
      <c r="U41" s="238"/>
    </row>
    <row r="42" spans="1:21" s="108" customFormat="1" ht="24.75" customHeight="1">
      <c r="A42" s="153">
        <v>1994220309</v>
      </c>
      <c r="B42" s="153" t="s">
        <v>49</v>
      </c>
      <c r="C42" s="127" t="s">
        <v>133</v>
      </c>
      <c r="D42" s="77">
        <v>64</v>
      </c>
      <c r="E42" s="110" t="s">
        <v>134</v>
      </c>
      <c r="F42" s="66">
        <v>37</v>
      </c>
      <c r="G42" s="128">
        <v>4</v>
      </c>
      <c r="H42" s="112">
        <v>18</v>
      </c>
      <c r="I42" s="147" t="s">
        <v>88</v>
      </c>
      <c r="J42" s="130">
        <v>1</v>
      </c>
      <c r="K42" s="42">
        <v>1</v>
      </c>
      <c r="L42" s="64">
        <f>I42*J42*K42</f>
        <v>64</v>
      </c>
      <c r="M42" s="127" t="s">
        <v>135</v>
      </c>
      <c r="N42" s="71">
        <v>1</v>
      </c>
      <c r="O42" s="68" t="s">
        <v>35</v>
      </c>
      <c r="P42" s="110" t="s">
        <v>134</v>
      </c>
      <c r="Q42" s="81">
        <v>37</v>
      </c>
      <c r="R42" s="81">
        <v>1</v>
      </c>
      <c r="S42" s="82">
        <v>24</v>
      </c>
      <c r="T42" s="82">
        <f>S42</f>
        <v>24</v>
      </c>
      <c r="U42" s="85">
        <f>T42+L42</f>
        <v>88</v>
      </c>
    </row>
    <row r="43" spans="1:21" s="108" customFormat="1" ht="33.75">
      <c r="A43" s="92">
        <v>2018200455</v>
      </c>
      <c r="B43" s="157" t="s">
        <v>50</v>
      </c>
      <c r="C43" s="127" t="s">
        <v>136</v>
      </c>
      <c r="D43" s="111">
        <v>32</v>
      </c>
      <c r="E43" s="110" t="s">
        <v>107</v>
      </c>
      <c r="F43" s="66">
        <v>37</v>
      </c>
      <c r="G43" s="128">
        <v>2</v>
      </c>
      <c r="H43" s="132">
        <v>18</v>
      </c>
      <c r="I43" s="147" t="s">
        <v>77</v>
      </c>
      <c r="J43" s="130">
        <v>1</v>
      </c>
      <c r="K43" s="42">
        <v>1</v>
      </c>
      <c r="L43" s="64">
        <f>I43*J43*K43</f>
        <v>32</v>
      </c>
      <c r="M43" s="127" t="s">
        <v>137</v>
      </c>
      <c r="N43" s="67">
        <v>1</v>
      </c>
      <c r="O43" s="68" t="s">
        <v>35</v>
      </c>
      <c r="P43" s="127" t="s">
        <v>107</v>
      </c>
      <c r="Q43" s="66">
        <v>37</v>
      </c>
      <c r="R43" s="72">
        <v>2</v>
      </c>
      <c r="S43" s="69">
        <v>24</v>
      </c>
      <c r="T43" s="69">
        <f>S43*R43</f>
        <v>48</v>
      </c>
      <c r="U43" s="85">
        <f>T43+L43</f>
        <v>80</v>
      </c>
    </row>
    <row r="44" spans="1:21" s="108" customFormat="1" ht="24.75" customHeight="1">
      <c r="A44" s="232">
        <v>2018200464</v>
      </c>
      <c r="B44" s="232" t="s">
        <v>51</v>
      </c>
      <c r="C44" s="127" t="s">
        <v>209</v>
      </c>
      <c r="D44" s="110">
        <v>32</v>
      </c>
      <c r="E44" s="127" t="s">
        <v>183</v>
      </c>
      <c r="F44" s="77">
        <v>92</v>
      </c>
      <c r="G44" s="79">
        <v>2</v>
      </c>
      <c r="H44" s="112">
        <v>18</v>
      </c>
      <c r="I44" s="110">
        <v>32</v>
      </c>
      <c r="J44" s="42">
        <v>1.52</v>
      </c>
      <c r="K44" s="42">
        <v>1</v>
      </c>
      <c r="L44" s="64">
        <f>I44*J44*K44</f>
        <v>48.64</v>
      </c>
      <c r="M44" s="66"/>
      <c r="N44" s="71"/>
      <c r="O44" s="68"/>
      <c r="P44" s="148"/>
      <c r="Q44" s="148"/>
      <c r="R44" s="72"/>
      <c r="S44" s="69"/>
      <c r="T44" s="137"/>
      <c r="U44" s="234">
        <f>L44+L45+L46+L47+L48+L49+L50</f>
        <v>269.44000000000005</v>
      </c>
    </row>
    <row r="45" spans="1:21" s="108" customFormat="1" ht="24.75" customHeight="1">
      <c r="A45" s="233"/>
      <c r="B45" s="233"/>
      <c r="C45" s="127" t="s">
        <v>91</v>
      </c>
      <c r="D45" s="110">
        <v>32</v>
      </c>
      <c r="E45" s="110" t="s">
        <v>105</v>
      </c>
      <c r="F45" s="79">
        <v>35</v>
      </c>
      <c r="G45" s="65">
        <v>2</v>
      </c>
      <c r="H45" s="132">
        <v>18</v>
      </c>
      <c r="I45" s="110">
        <v>32</v>
      </c>
      <c r="J45" s="130">
        <v>1</v>
      </c>
      <c r="K45" s="42">
        <v>1</v>
      </c>
      <c r="L45" s="64">
        <f t="shared" ref="L45:L50" si="7">I45*J45*K45</f>
        <v>32</v>
      </c>
      <c r="M45" s="79"/>
      <c r="N45" s="133"/>
      <c r="O45" s="134"/>
      <c r="P45" s="144"/>
      <c r="Q45" s="144"/>
      <c r="R45" s="135"/>
      <c r="S45" s="82"/>
      <c r="T45" s="158"/>
      <c r="U45" s="235"/>
    </row>
    <row r="46" spans="1:21" s="108" customFormat="1" ht="24.75" customHeight="1">
      <c r="A46" s="233"/>
      <c r="B46" s="233"/>
      <c r="C46" s="127" t="s">
        <v>208</v>
      </c>
      <c r="D46" s="110">
        <v>32</v>
      </c>
      <c r="E46" s="110" t="s">
        <v>106</v>
      </c>
      <c r="F46" s="79">
        <v>33</v>
      </c>
      <c r="G46" s="65">
        <v>2</v>
      </c>
      <c r="H46" s="112">
        <v>18</v>
      </c>
      <c r="I46" s="110">
        <v>32</v>
      </c>
      <c r="J46" s="130">
        <v>1</v>
      </c>
      <c r="K46" s="42">
        <v>0.8</v>
      </c>
      <c r="L46" s="64">
        <f t="shared" si="7"/>
        <v>25.6</v>
      </c>
      <c r="M46" s="79"/>
      <c r="N46" s="133"/>
      <c r="O46" s="134"/>
      <c r="P46" s="144"/>
      <c r="Q46" s="144"/>
      <c r="R46" s="135"/>
      <c r="S46" s="82"/>
      <c r="T46" s="158"/>
      <c r="U46" s="235"/>
    </row>
    <row r="47" spans="1:21" s="108" customFormat="1" ht="24.75" customHeight="1">
      <c r="A47" s="233"/>
      <c r="B47" s="233"/>
      <c r="C47" s="127" t="s">
        <v>210</v>
      </c>
      <c r="D47" s="110">
        <v>48</v>
      </c>
      <c r="E47" s="110" t="s">
        <v>211</v>
      </c>
      <c r="F47" s="79">
        <v>34</v>
      </c>
      <c r="G47" s="65">
        <v>3</v>
      </c>
      <c r="H47" s="132">
        <v>18</v>
      </c>
      <c r="I47" s="110">
        <v>48</v>
      </c>
      <c r="J47" s="130">
        <v>1</v>
      </c>
      <c r="K47" s="42">
        <v>1</v>
      </c>
      <c r="L47" s="64">
        <f t="shared" si="7"/>
        <v>48</v>
      </c>
      <c r="M47" s="79"/>
      <c r="N47" s="133"/>
      <c r="O47" s="134"/>
      <c r="P47" s="144"/>
      <c r="Q47" s="144"/>
      <c r="R47" s="135"/>
      <c r="S47" s="82"/>
      <c r="T47" s="158"/>
      <c r="U47" s="235"/>
    </row>
    <row r="48" spans="1:21" s="108" customFormat="1" ht="20.25" customHeight="1">
      <c r="A48" s="233"/>
      <c r="B48" s="233"/>
      <c r="C48" s="127" t="s">
        <v>210</v>
      </c>
      <c r="D48" s="110">
        <v>48</v>
      </c>
      <c r="E48" s="110" t="s">
        <v>96</v>
      </c>
      <c r="F48" s="66">
        <v>37</v>
      </c>
      <c r="G48" s="128">
        <v>3</v>
      </c>
      <c r="H48" s="112">
        <v>18</v>
      </c>
      <c r="I48" s="110">
        <v>48</v>
      </c>
      <c r="J48" s="130">
        <v>1</v>
      </c>
      <c r="K48" s="42">
        <v>0.8</v>
      </c>
      <c r="L48" s="64">
        <f t="shared" si="7"/>
        <v>38.400000000000006</v>
      </c>
      <c r="M48" s="66"/>
      <c r="N48" s="71"/>
      <c r="O48" s="68"/>
      <c r="P48" s="148"/>
      <c r="Q48" s="148"/>
      <c r="R48" s="72"/>
      <c r="S48" s="69"/>
      <c r="T48" s="137"/>
      <c r="U48" s="235"/>
    </row>
    <row r="49" spans="1:21" s="108" customFormat="1" ht="18.75" customHeight="1">
      <c r="A49" s="233"/>
      <c r="B49" s="233"/>
      <c r="C49" s="127" t="s">
        <v>210</v>
      </c>
      <c r="D49" s="110">
        <v>48</v>
      </c>
      <c r="E49" s="110" t="s">
        <v>146</v>
      </c>
      <c r="F49" s="77">
        <v>30</v>
      </c>
      <c r="G49" s="79">
        <v>3</v>
      </c>
      <c r="H49" s="132">
        <v>18</v>
      </c>
      <c r="I49" s="110">
        <v>48</v>
      </c>
      <c r="J49" s="130">
        <v>1</v>
      </c>
      <c r="K49" s="42">
        <v>0.8</v>
      </c>
      <c r="L49" s="64">
        <f t="shared" si="7"/>
        <v>38.400000000000006</v>
      </c>
      <c r="M49" s="148"/>
      <c r="N49" s="148"/>
      <c r="O49" s="148"/>
      <c r="P49" s="148"/>
      <c r="Q49" s="148"/>
      <c r="R49" s="148"/>
      <c r="S49" s="148"/>
      <c r="T49" s="148"/>
      <c r="U49" s="235"/>
    </row>
    <row r="50" spans="1:21" s="108" customFormat="1" ht="23.25" customHeight="1">
      <c r="A50" s="233"/>
      <c r="B50" s="233"/>
      <c r="C50" s="110" t="s">
        <v>210</v>
      </c>
      <c r="D50" s="110">
        <v>48</v>
      </c>
      <c r="E50" s="110" t="s">
        <v>212</v>
      </c>
      <c r="F50" s="77">
        <v>35</v>
      </c>
      <c r="G50" s="79">
        <v>3</v>
      </c>
      <c r="H50" s="112">
        <v>18</v>
      </c>
      <c r="I50" s="110">
        <v>48</v>
      </c>
      <c r="J50" s="130">
        <v>1</v>
      </c>
      <c r="K50" s="42">
        <v>0.8</v>
      </c>
      <c r="L50" s="64">
        <f t="shared" si="7"/>
        <v>38.400000000000006</v>
      </c>
      <c r="M50" s="148"/>
      <c r="N50" s="148"/>
      <c r="O50" s="148"/>
      <c r="P50" s="148"/>
      <c r="Q50" s="148"/>
      <c r="R50" s="148"/>
      <c r="S50" s="148"/>
      <c r="T50" s="148"/>
      <c r="U50" s="235"/>
    </row>
    <row r="51" spans="1:21" s="108" customFormat="1" ht="20.100000000000001" customHeight="1">
      <c r="A51" s="232">
        <v>2019200516</v>
      </c>
      <c r="B51" s="232" t="s">
        <v>94</v>
      </c>
      <c r="C51" s="127" t="s">
        <v>141</v>
      </c>
      <c r="D51" s="110">
        <v>32</v>
      </c>
      <c r="E51" s="110" t="s">
        <v>142</v>
      </c>
      <c r="F51" s="148">
        <v>47</v>
      </c>
      <c r="G51" s="148">
        <v>2</v>
      </c>
      <c r="H51" s="132">
        <v>18</v>
      </c>
      <c r="I51" s="148">
        <v>32</v>
      </c>
      <c r="J51" s="42">
        <v>1.02</v>
      </c>
      <c r="K51" s="42">
        <v>1</v>
      </c>
      <c r="L51" s="159">
        <f>K51*J51*I51</f>
        <v>32.64</v>
      </c>
      <c r="M51" s="148"/>
      <c r="N51" s="148"/>
      <c r="O51" s="148"/>
      <c r="P51" s="112"/>
      <c r="Q51" s="148"/>
      <c r="R51" s="42"/>
      <c r="S51" s="42"/>
      <c r="T51" s="148"/>
      <c r="U51" s="234">
        <f>L51+L52+L53+L54+L55+L56+L57+L58</f>
        <v>198.27199999999999</v>
      </c>
    </row>
    <row r="52" spans="1:21" s="108" customFormat="1" ht="20.100000000000001" customHeight="1">
      <c r="A52" s="233"/>
      <c r="B52" s="233"/>
      <c r="C52" s="127" t="s">
        <v>141</v>
      </c>
      <c r="D52" s="110">
        <v>32</v>
      </c>
      <c r="E52" s="110" t="s">
        <v>143</v>
      </c>
      <c r="F52" s="118">
        <v>46</v>
      </c>
      <c r="G52" s="148">
        <v>2</v>
      </c>
      <c r="H52" s="112">
        <v>18</v>
      </c>
      <c r="I52" s="148">
        <v>32</v>
      </c>
      <c r="J52" s="42">
        <v>1.01</v>
      </c>
      <c r="K52" s="42">
        <v>0.8</v>
      </c>
      <c r="L52" s="159">
        <f t="shared" ref="L52:L58" si="8">K52*J52*I52</f>
        <v>25.856000000000002</v>
      </c>
      <c r="M52" s="148"/>
      <c r="N52" s="148"/>
      <c r="O52" s="148"/>
      <c r="P52" s="132"/>
      <c r="Q52" s="148"/>
      <c r="R52" s="42"/>
      <c r="S52" s="42"/>
      <c r="T52" s="148"/>
      <c r="U52" s="235"/>
    </row>
    <row r="53" spans="1:21" s="108" customFormat="1" ht="20.100000000000001" customHeight="1">
      <c r="A53" s="233"/>
      <c r="B53" s="233"/>
      <c r="C53" s="127" t="s">
        <v>144</v>
      </c>
      <c r="D53" s="110">
        <v>24</v>
      </c>
      <c r="E53" s="110" t="s">
        <v>146</v>
      </c>
      <c r="F53" s="148">
        <v>33</v>
      </c>
      <c r="G53" s="148">
        <v>2</v>
      </c>
      <c r="H53" s="112">
        <v>18</v>
      </c>
      <c r="I53" s="148">
        <v>24</v>
      </c>
      <c r="J53" s="42">
        <v>1</v>
      </c>
      <c r="K53" s="42">
        <v>1</v>
      </c>
      <c r="L53" s="159">
        <f t="shared" si="8"/>
        <v>24</v>
      </c>
      <c r="M53" s="144"/>
      <c r="N53" s="144"/>
      <c r="O53" s="144"/>
      <c r="P53" s="105"/>
      <c r="Q53" s="144"/>
      <c r="R53" s="97"/>
      <c r="S53" s="97"/>
      <c r="T53" s="144"/>
      <c r="U53" s="235"/>
    </row>
    <row r="54" spans="1:21" s="108" customFormat="1" ht="20.100000000000001" customHeight="1">
      <c r="A54" s="233"/>
      <c r="B54" s="233"/>
      <c r="C54" s="127" t="s">
        <v>141</v>
      </c>
      <c r="D54" s="110">
        <v>32</v>
      </c>
      <c r="E54" s="110" t="s">
        <v>147</v>
      </c>
      <c r="F54" s="148">
        <v>49</v>
      </c>
      <c r="G54" s="148">
        <v>2</v>
      </c>
      <c r="H54" s="132">
        <v>18</v>
      </c>
      <c r="I54" s="148">
        <v>32</v>
      </c>
      <c r="J54" s="42">
        <v>1.04</v>
      </c>
      <c r="K54" s="42">
        <v>0.8</v>
      </c>
      <c r="L54" s="159">
        <f t="shared" si="8"/>
        <v>26.624000000000002</v>
      </c>
      <c r="M54" s="144"/>
      <c r="N54" s="144"/>
      <c r="O54" s="144"/>
      <c r="P54" s="105"/>
      <c r="Q54" s="144"/>
      <c r="R54" s="97"/>
      <c r="S54" s="97"/>
      <c r="T54" s="144"/>
      <c r="U54" s="235"/>
    </row>
    <row r="55" spans="1:21" s="108" customFormat="1" ht="20.100000000000001" customHeight="1">
      <c r="A55" s="233"/>
      <c r="B55" s="233"/>
      <c r="C55" s="127" t="s">
        <v>148</v>
      </c>
      <c r="D55" s="110">
        <v>24</v>
      </c>
      <c r="E55" s="110" t="s">
        <v>147</v>
      </c>
      <c r="F55" s="148">
        <v>49</v>
      </c>
      <c r="G55" s="148">
        <v>2</v>
      </c>
      <c r="H55" s="112">
        <v>18</v>
      </c>
      <c r="I55" s="148">
        <v>24</v>
      </c>
      <c r="J55" s="42">
        <v>1.04</v>
      </c>
      <c r="K55" s="42">
        <v>1</v>
      </c>
      <c r="L55" s="159">
        <f t="shared" si="8"/>
        <v>24.96</v>
      </c>
      <c r="M55" s="144"/>
      <c r="N55" s="144"/>
      <c r="O55" s="144"/>
      <c r="P55" s="105"/>
      <c r="Q55" s="144"/>
      <c r="R55" s="97"/>
      <c r="S55" s="97"/>
      <c r="T55" s="144"/>
      <c r="U55" s="235"/>
    </row>
    <row r="56" spans="1:21" s="108" customFormat="1" ht="20.100000000000001" customHeight="1">
      <c r="A56" s="233"/>
      <c r="B56" s="233"/>
      <c r="C56" s="127" t="s">
        <v>141</v>
      </c>
      <c r="D56" s="110">
        <v>32</v>
      </c>
      <c r="E56" s="110" t="s">
        <v>149</v>
      </c>
      <c r="F56" s="148">
        <v>43</v>
      </c>
      <c r="G56" s="148">
        <v>2</v>
      </c>
      <c r="H56" s="132">
        <v>18</v>
      </c>
      <c r="I56" s="148">
        <v>32</v>
      </c>
      <c r="J56" s="42">
        <v>1</v>
      </c>
      <c r="K56" s="42">
        <v>0.8</v>
      </c>
      <c r="L56" s="159">
        <f t="shared" si="8"/>
        <v>25.6</v>
      </c>
      <c r="M56" s="148"/>
      <c r="N56" s="148"/>
      <c r="O56" s="148"/>
      <c r="P56" s="112"/>
      <c r="Q56" s="148"/>
      <c r="R56" s="42"/>
      <c r="S56" s="42"/>
      <c r="T56" s="148"/>
      <c r="U56" s="235"/>
    </row>
    <row r="57" spans="1:21" s="108" customFormat="1" ht="20.100000000000001" customHeight="1">
      <c r="A57" s="233"/>
      <c r="B57" s="233"/>
      <c r="C57" s="127" t="s">
        <v>148</v>
      </c>
      <c r="D57" s="110">
        <v>24</v>
      </c>
      <c r="E57" s="110" t="s">
        <v>149</v>
      </c>
      <c r="F57" s="148">
        <v>43</v>
      </c>
      <c r="G57" s="148">
        <v>2</v>
      </c>
      <c r="H57" s="112">
        <v>18</v>
      </c>
      <c r="I57" s="148">
        <v>24</v>
      </c>
      <c r="J57" s="42">
        <v>1</v>
      </c>
      <c r="K57" s="42">
        <v>0.8</v>
      </c>
      <c r="L57" s="159">
        <f t="shared" si="8"/>
        <v>19.200000000000003</v>
      </c>
      <c r="M57" s="148"/>
      <c r="N57" s="148"/>
      <c r="O57" s="148"/>
      <c r="P57" s="132"/>
      <c r="Q57" s="148"/>
      <c r="R57" s="42"/>
      <c r="S57" s="42"/>
      <c r="T57" s="148"/>
      <c r="U57" s="235"/>
    </row>
    <row r="58" spans="1:21" s="108" customFormat="1" ht="20.100000000000001" customHeight="1">
      <c r="A58" s="233"/>
      <c r="B58" s="233"/>
      <c r="C58" s="127" t="s">
        <v>148</v>
      </c>
      <c r="D58" s="110">
        <v>24</v>
      </c>
      <c r="E58" s="110" t="s">
        <v>143</v>
      </c>
      <c r="F58" s="118">
        <v>46</v>
      </c>
      <c r="G58" s="148">
        <v>2</v>
      </c>
      <c r="H58" s="132">
        <v>18</v>
      </c>
      <c r="I58" s="148">
        <v>24</v>
      </c>
      <c r="J58" s="42">
        <v>1.01</v>
      </c>
      <c r="K58" s="42">
        <v>0.8</v>
      </c>
      <c r="L58" s="159">
        <f t="shared" si="8"/>
        <v>19.392000000000003</v>
      </c>
      <c r="M58" s="148"/>
      <c r="N58" s="148"/>
      <c r="O58" s="148"/>
      <c r="P58" s="112"/>
      <c r="Q58" s="148"/>
      <c r="R58" s="42"/>
      <c r="S58" s="42"/>
      <c r="T58" s="148"/>
      <c r="U58" s="235"/>
    </row>
    <row r="59" spans="1:21" s="108" customFormat="1" ht="20.100000000000001" customHeight="1">
      <c r="A59" s="232">
        <v>2019200517</v>
      </c>
      <c r="B59" s="232" t="s">
        <v>95</v>
      </c>
      <c r="C59" s="103" t="s">
        <v>174</v>
      </c>
      <c r="D59" s="103">
        <v>24</v>
      </c>
      <c r="E59" s="103" t="s">
        <v>175</v>
      </c>
      <c r="F59" s="148">
        <v>47</v>
      </c>
      <c r="G59" s="148">
        <v>2</v>
      </c>
      <c r="H59" s="112">
        <v>18</v>
      </c>
      <c r="I59" s="148">
        <v>24</v>
      </c>
      <c r="J59" s="42">
        <v>1.02</v>
      </c>
      <c r="K59" s="42">
        <v>1</v>
      </c>
      <c r="L59" s="159">
        <v>24</v>
      </c>
      <c r="M59" s="148"/>
      <c r="N59" s="67"/>
      <c r="O59" s="68"/>
      <c r="P59" s="66"/>
      <c r="Q59" s="141"/>
      <c r="R59" s="72"/>
      <c r="S59" s="69"/>
      <c r="T59" s="69"/>
      <c r="U59" s="234">
        <f>L59+L60+L61+L62</f>
        <v>87.360000000000014</v>
      </c>
    </row>
    <row r="60" spans="1:21" s="108" customFormat="1" ht="20.100000000000001" customHeight="1">
      <c r="A60" s="233"/>
      <c r="B60" s="233"/>
      <c r="C60" s="103" t="s">
        <v>174</v>
      </c>
      <c r="D60" s="103">
        <v>24</v>
      </c>
      <c r="E60" s="103" t="s">
        <v>176</v>
      </c>
      <c r="F60" s="148">
        <v>47</v>
      </c>
      <c r="G60" s="148">
        <v>2</v>
      </c>
      <c r="H60" s="132">
        <v>18</v>
      </c>
      <c r="I60" s="148">
        <v>24</v>
      </c>
      <c r="J60" s="42">
        <v>1.02</v>
      </c>
      <c r="K60" s="42">
        <v>0.8</v>
      </c>
      <c r="L60" s="159">
        <f t="shared" ref="L60:L62" si="9">K60*J60*I60</f>
        <v>19.584000000000003</v>
      </c>
      <c r="M60" s="148"/>
      <c r="N60" s="67"/>
      <c r="O60" s="68"/>
      <c r="P60" s="148"/>
      <c r="Q60" s="148"/>
      <c r="R60" s="72"/>
      <c r="S60" s="69"/>
      <c r="T60" s="69"/>
      <c r="U60" s="235"/>
    </row>
    <row r="61" spans="1:21" s="108" customFormat="1" ht="20.100000000000001" customHeight="1">
      <c r="A61" s="233"/>
      <c r="B61" s="233"/>
      <c r="C61" s="103" t="s">
        <v>174</v>
      </c>
      <c r="D61" s="103">
        <v>24</v>
      </c>
      <c r="E61" s="103" t="s">
        <v>177</v>
      </c>
      <c r="F61" s="201">
        <v>48</v>
      </c>
      <c r="G61" s="148">
        <v>2</v>
      </c>
      <c r="H61" s="112">
        <v>18</v>
      </c>
      <c r="I61" s="148">
        <v>24</v>
      </c>
      <c r="J61" s="42">
        <v>1.03</v>
      </c>
      <c r="K61" s="42">
        <v>0.8</v>
      </c>
      <c r="L61" s="159">
        <f t="shared" si="9"/>
        <v>19.776000000000003</v>
      </c>
      <c r="M61" s="144"/>
      <c r="N61" s="81"/>
      <c r="O61" s="134"/>
      <c r="P61" s="144"/>
      <c r="Q61" s="144"/>
      <c r="R61" s="135"/>
      <c r="S61" s="82"/>
      <c r="T61" s="82"/>
      <c r="U61" s="235"/>
    </row>
    <row r="62" spans="1:21" s="108" customFormat="1" ht="20.100000000000001" customHeight="1">
      <c r="A62" s="233"/>
      <c r="B62" s="233"/>
      <c r="C62" s="202" t="s">
        <v>144</v>
      </c>
      <c r="D62" s="110">
        <v>24</v>
      </c>
      <c r="E62" s="110" t="s">
        <v>145</v>
      </c>
      <c r="F62" s="148">
        <v>38</v>
      </c>
      <c r="G62" s="148">
        <v>2</v>
      </c>
      <c r="H62" s="132">
        <v>18</v>
      </c>
      <c r="I62" s="148">
        <v>24</v>
      </c>
      <c r="J62" s="42">
        <v>1</v>
      </c>
      <c r="K62" s="42">
        <v>1</v>
      </c>
      <c r="L62" s="159">
        <f t="shared" si="9"/>
        <v>24</v>
      </c>
      <c r="M62" s="144"/>
      <c r="N62" s="81"/>
      <c r="O62" s="134"/>
      <c r="P62" s="144"/>
      <c r="Q62" s="144"/>
      <c r="R62" s="135"/>
      <c r="S62" s="82"/>
      <c r="T62" s="82"/>
      <c r="U62" s="235"/>
    </row>
    <row r="63" spans="1:21" s="108" customFormat="1" ht="33.75" customHeight="1">
      <c r="A63" s="232">
        <v>2019200518</v>
      </c>
      <c r="B63" s="232" t="s">
        <v>97</v>
      </c>
      <c r="C63" s="127" t="s">
        <v>209</v>
      </c>
      <c r="D63" s="110">
        <v>32</v>
      </c>
      <c r="E63" s="101" t="s">
        <v>214</v>
      </c>
      <c r="F63" s="77">
        <v>93</v>
      </c>
      <c r="G63" s="66">
        <v>2</v>
      </c>
      <c r="H63" s="112">
        <v>18</v>
      </c>
      <c r="I63" s="66">
        <v>32</v>
      </c>
      <c r="J63" s="42">
        <v>1.53</v>
      </c>
      <c r="K63" s="42">
        <v>1</v>
      </c>
      <c r="L63" s="64">
        <f>K63*J63*I63</f>
        <v>48.96</v>
      </c>
      <c r="M63" s="66"/>
      <c r="N63" s="71"/>
      <c r="O63" s="68"/>
      <c r="P63" s="148"/>
      <c r="Q63" s="148"/>
      <c r="R63" s="72"/>
      <c r="S63" s="69"/>
      <c r="T63" s="137"/>
      <c r="U63" s="234">
        <f>L63+L64+L65+L66+L67+L68</f>
        <v>320.95999999999998</v>
      </c>
    </row>
    <row r="64" spans="1:21" s="108" customFormat="1" ht="29.25" customHeight="1">
      <c r="A64" s="233"/>
      <c r="B64" s="233"/>
      <c r="C64" s="160" t="s">
        <v>209</v>
      </c>
      <c r="D64" s="110">
        <v>32</v>
      </c>
      <c r="E64" s="101" t="s">
        <v>215</v>
      </c>
      <c r="F64" s="77">
        <v>97</v>
      </c>
      <c r="G64" s="79">
        <v>2</v>
      </c>
      <c r="H64" s="112">
        <v>18</v>
      </c>
      <c r="I64" s="66">
        <v>32</v>
      </c>
      <c r="J64" s="42">
        <v>1.58</v>
      </c>
      <c r="K64" s="42">
        <v>0.8</v>
      </c>
      <c r="L64" s="64">
        <f t="shared" ref="L64:L68" si="10">K64*J64*I64</f>
        <v>40.448000000000008</v>
      </c>
      <c r="M64" s="79"/>
      <c r="N64" s="133"/>
      <c r="O64" s="134"/>
      <c r="P64" s="144"/>
      <c r="Q64" s="144"/>
      <c r="R64" s="135"/>
      <c r="S64" s="82"/>
      <c r="T64" s="158"/>
      <c r="U64" s="235"/>
    </row>
    <row r="65" spans="1:21" s="108" customFormat="1" ht="29.25" customHeight="1">
      <c r="A65" s="233"/>
      <c r="B65" s="233"/>
      <c r="C65" s="161" t="s">
        <v>210</v>
      </c>
      <c r="D65" s="110">
        <v>48</v>
      </c>
      <c r="E65" s="110" t="s">
        <v>219</v>
      </c>
      <c r="F65" s="78">
        <v>36</v>
      </c>
      <c r="G65" s="79">
        <v>3</v>
      </c>
      <c r="H65" s="138">
        <v>18</v>
      </c>
      <c r="I65" s="79">
        <v>48</v>
      </c>
      <c r="J65" s="97">
        <v>1</v>
      </c>
      <c r="K65" s="97">
        <v>1</v>
      </c>
      <c r="L65" s="98">
        <f t="shared" si="10"/>
        <v>48</v>
      </c>
      <c r="M65" s="79"/>
      <c r="N65" s="133"/>
      <c r="O65" s="134"/>
      <c r="P65" s="144"/>
      <c r="Q65" s="144"/>
      <c r="R65" s="135"/>
      <c r="S65" s="82"/>
      <c r="T65" s="158"/>
      <c r="U65" s="235"/>
    </row>
    <row r="66" spans="1:21" s="108" customFormat="1" ht="36" customHeight="1">
      <c r="A66" s="233"/>
      <c r="B66" s="233"/>
      <c r="C66" s="127" t="s">
        <v>213</v>
      </c>
      <c r="D66" s="110">
        <v>48</v>
      </c>
      <c r="E66" s="101" t="s">
        <v>216</v>
      </c>
      <c r="F66" s="144">
        <v>70</v>
      </c>
      <c r="G66" s="144">
        <v>4</v>
      </c>
      <c r="H66" s="112">
        <v>18</v>
      </c>
      <c r="I66" s="144">
        <v>48</v>
      </c>
      <c r="J66" s="97">
        <v>1.28</v>
      </c>
      <c r="K66" s="97">
        <v>1</v>
      </c>
      <c r="L66" s="64">
        <f t="shared" si="10"/>
        <v>61.44</v>
      </c>
      <c r="M66" s="79"/>
      <c r="N66" s="133"/>
      <c r="O66" s="134"/>
      <c r="P66" s="144"/>
      <c r="Q66" s="144"/>
      <c r="R66" s="135"/>
      <c r="S66" s="82"/>
      <c r="T66" s="158"/>
      <c r="U66" s="235"/>
    </row>
    <row r="67" spans="1:21" s="108" customFormat="1" ht="38.25" customHeight="1">
      <c r="A67" s="233"/>
      <c r="B67" s="233"/>
      <c r="C67" s="127" t="s">
        <v>213</v>
      </c>
      <c r="D67" s="110">
        <v>48</v>
      </c>
      <c r="E67" s="101" t="s">
        <v>217</v>
      </c>
      <c r="F67" s="66">
        <v>109</v>
      </c>
      <c r="G67" s="66">
        <v>4</v>
      </c>
      <c r="H67" s="112">
        <v>16</v>
      </c>
      <c r="I67" s="66">
        <v>48</v>
      </c>
      <c r="J67" s="42">
        <v>1.71</v>
      </c>
      <c r="K67" s="42">
        <v>0.8</v>
      </c>
      <c r="L67" s="64">
        <f t="shared" si="10"/>
        <v>65.664000000000001</v>
      </c>
      <c r="M67" s="79"/>
      <c r="N67" s="133"/>
      <c r="O67" s="134"/>
      <c r="P67" s="144"/>
      <c r="Q67" s="144"/>
      <c r="R67" s="135"/>
      <c r="S67" s="82"/>
      <c r="T67" s="158"/>
      <c r="U67" s="235"/>
    </row>
    <row r="68" spans="1:21" s="108" customFormat="1" ht="24" customHeight="1">
      <c r="A68" s="233"/>
      <c r="B68" s="233"/>
      <c r="C68" s="162" t="s">
        <v>213</v>
      </c>
      <c r="D68" s="110">
        <v>48</v>
      </c>
      <c r="E68" s="101" t="s">
        <v>218</v>
      </c>
      <c r="F68" s="118">
        <v>87</v>
      </c>
      <c r="G68" s="118">
        <v>4</v>
      </c>
      <c r="H68" s="112">
        <v>18</v>
      </c>
      <c r="I68" s="127">
        <v>48</v>
      </c>
      <c r="J68" s="118">
        <v>1.47</v>
      </c>
      <c r="K68" s="163">
        <v>0.8</v>
      </c>
      <c r="L68" s="64">
        <f t="shared" si="10"/>
        <v>56.447999999999993</v>
      </c>
      <c r="M68" s="79"/>
      <c r="N68" s="133"/>
      <c r="O68" s="134"/>
      <c r="P68" s="144"/>
      <c r="Q68" s="144"/>
      <c r="R68" s="135"/>
      <c r="S68" s="82"/>
      <c r="T68" s="158"/>
      <c r="U68" s="235"/>
    </row>
    <row r="69" spans="1:21" s="108" customFormat="1" ht="27" customHeight="1">
      <c r="A69" s="232">
        <v>2019200498</v>
      </c>
      <c r="B69" s="232" t="s">
        <v>99</v>
      </c>
      <c r="C69" s="110" t="s">
        <v>138</v>
      </c>
      <c r="D69" s="148">
        <v>32</v>
      </c>
      <c r="E69" s="93" t="s">
        <v>92</v>
      </c>
      <c r="F69" s="77">
        <v>92</v>
      </c>
      <c r="G69" s="79">
        <v>2</v>
      </c>
      <c r="H69" s="112">
        <v>18</v>
      </c>
      <c r="I69" s="66">
        <v>32</v>
      </c>
      <c r="J69" s="42">
        <v>1.52</v>
      </c>
      <c r="K69" s="42">
        <v>1</v>
      </c>
      <c r="L69" s="64">
        <f t="shared" ref="L69:L70" si="11">K69*J69*I69</f>
        <v>48.64</v>
      </c>
      <c r="M69" s="66"/>
      <c r="N69" s="71"/>
      <c r="O69" s="68"/>
      <c r="P69" s="148"/>
      <c r="Q69" s="148"/>
      <c r="R69" s="72"/>
      <c r="S69" s="69"/>
      <c r="T69" s="137"/>
      <c r="U69" s="234">
        <f>L69+L70+L71</f>
        <v>128.25600000000003</v>
      </c>
    </row>
    <row r="70" spans="1:21" s="108" customFormat="1" ht="24" customHeight="1">
      <c r="A70" s="233"/>
      <c r="B70" s="233"/>
      <c r="C70" s="110" t="s">
        <v>138</v>
      </c>
      <c r="D70" s="148">
        <v>32</v>
      </c>
      <c r="E70" s="93" t="s">
        <v>98</v>
      </c>
      <c r="F70" s="77">
        <v>93</v>
      </c>
      <c r="G70" s="66">
        <v>2</v>
      </c>
      <c r="H70" s="112">
        <v>18</v>
      </c>
      <c r="I70" s="66">
        <v>32</v>
      </c>
      <c r="J70" s="42">
        <v>1.53</v>
      </c>
      <c r="K70" s="42">
        <v>0.8</v>
      </c>
      <c r="L70" s="64">
        <f t="shared" si="11"/>
        <v>39.168000000000006</v>
      </c>
      <c r="M70" s="79"/>
      <c r="N70" s="133"/>
      <c r="O70" s="134"/>
      <c r="P70" s="144"/>
      <c r="Q70" s="144"/>
      <c r="R70" s="135"/>
      <c r="S70" s="82"/>
      <c r="T70" s="158"/>
      <c r="U70" s="235"/>
    </row>
    <row r="71" spans="1:21" s="108" customFormat="1" ht="26.25" customHeight="1">
      <c r="A71" s="233"/>
      <c r="B71" s="233"/>
      <c r="C71" s="110" t="s">
        <v>139</v>
      </c>
      <c r="D71" s="148">
        <v>32</v>
      </c>
      <c r="E71" s="93" t="s">
        <v>93</v>
      </c>
      <c r="F71" s="77">
        <v>97</v>
      </c>
      <c r="G71" s="79">
        <v>2</v>
      </c>
      <c r="H71" s="112">
        <v>18</v>
      </c>
      <c r="I71" s="66">
        <v>32</v>
      </c>
      <c r="J71" s="42">
        <v>1.58</v>
      </c>
      <c r="K71" s="42">
        <v>0.8</v>
      </c>
      <c r="L71" s="64">
        <f t="shared" ref="L71:L76" si="12">I71*J71*K71</f>
        <v>40.448000000000008</v>
      </c>
      <c r="M71" s="66"/>
      <c r="N71" s="71"/>
      <c r="O71" s="68"/>
      <c r="P71" s="148"/>
      <c r="Q71" s="148"/>
      <c r="R71" s="72"/>
      <c r="S71" s="69"/>
      <c r="T71" s="137"/>
      <c r="U71" s="235"/>
    </row>
    <row r="72" spans="1:21" s="108" customFormat="1" ht="27.75" customHeight="1">
      <c r="A72" s="232">
        <v>2020200551</v>
      </c>
      <c r="B72" s="232" t="s">
        <v>100</v>
      </c>
      <c r="C72" s="127" t="s">
        <v>181</v>
      </c>
      <c r="D72" s="127">
        <v>48</v>
      </c>
      <c r="E72" s="164" t="s">
        <v>183</v>
      </c>
      <c r="F72" s="77">
        <v>92</v>
      </c>
      <c r="G72" s="79">
        <v>2</v>
      </c>
      <c r="H72" s="112">
        <v>18</v>
      </c>
      <c r="I72" s="127">
        <v>48</v>
      </c>
      <c r="J72" s="42">
        <v>1.52</v>
      </c>
      <c r="K72" s="42">
        <v>1</v>
      </c>
      <c r="L72" s="64">
        <f t="shared" ref="L72:L73" si="13">K72*J72*I72</f>
        <v>72.960000000000008</v>
      </c>
      <c r="M72" s="118"/>
      <c r="N72" s="118"/>
      <c r="O72" s="118"/>
      <c r="P72" s="118"/>
      <c r="Q72" s="118"/>
      <c r="R72" s="118"/>
      <c r="S72" s="118"/>
      <c r="T72" s="118"/>
      <c r="U72" s="234">
        <f>L72+L73+L74+L75+L76</f>
        <v>310.27200000000005</v>
      </c>
    </row>
    <row r="73" spans="1:21" s="108" customFormat="1" ht="23.25" customHeight="1">
      <c r="A73" s="233"/>
      <c r="B73" s="233"/>
      <c r="C73" s="127" t="s">
        <v>181</v>
      </c>
      <c r="D73" s="127">
        <v>48</v>
      </c>
      <c r="E73" s="93" t="s">
        <v>98</v>
      </c>
      <c r="F73" s="77">
        <v>93</v>
      </c>
      <c r="G73" s="66">
        <v>2</v>
      </c>
      <c r="H73" s="112">
        <v>18</v>
      </c>
      <c r="I73" s="127">
        <v>48</v>
      </c>
      <c r="J73" s="42">
        <v>1.53</v>
      </c>
      <c r="K73" s="42">
        <v>0.8</v>
      </c>
      <c r="L73" s="64">
        <f t="shared" si="13"/>
        <v>58.75200000000001</v>
      </c>
      <c r="M73" s="118"/>
      <c r="N73" s="118"/>
      <c r="O73" s="118"/>
      <c r="P73" s="118"/>
      <c r="Q73" s="118"/>
      <c r="R73" s="118"/>
      <c r="S73" s="118"/>
      <c r="T73" s="118"/>
      <c r="U73" s="249"/>
    </row>
    <row r="74" spans="1:21" s="108" customFormat="1" ht="27.75" customHeight="1">
      <c r="A74" s="233"/>
      <c r="B74" s="233"/>
      <c r="C74" s="127" t="s">
        <v>181</v>
      </c>
      <c r="D74" s="127">
        <v>48</v>
      </c>
      <c r="E74" s="93" t="s">
        <v>89</v>
      </c>
      <c r="F74" s="77">
        <v>97</v>
      </c>
      <c r="G74" s="79">
        <v>2</v>
      </c>
      <c r="H74" s="112">
        <v>18</v>
      </c>
      <c r="I74" s="127">
        <v>48</v>
      </c>
      <c r="J74" s="42">
        <v>1.58</v>
      </c>
      <c r="K74" s="42">
        <v>0.8</v>
      </c>
      <c r="L74" s="64">
        <f t="shared" ref="L74" si="14">I74*J74*K74</f>
        <v>60.672000000000004</v>
      </c>
      <c r="M74" s="163"/>
      <c r="N74" s="163"/>
      <c r="O74" s="163"/>
      <c r="P74" s="163"/>
      <c r="Q74" s="163"/>
      <c r="R74" s="163"/>
      <c r="S74" s="163"/>
      <c r="T74" s="163"/>
      <c r="U74" s="249"/>
    </row>
    <row r="75" spans="1:21" s="108" customFormat="1" ht="28.5" customHeight="1">
      <c r="A75" s="233"/>
      <c r="B75" s="233"/>
      <c r="C75" s="127" t="s">
        <v>182</v>
      </c>
      <c r="D75" s="127">
        <v>48</v>
      </c>
      <c r="E75" s="118" t="s">
        <v>104</v>
      </c>
      <c r="F75" s="144">
        <v>70</v>
      </c>
      <c r="G75" s="144">
        <v>4</v>
      </c>
      <c r="H75" s="112">
        <v>18</v>
      </c>
      <c r="I75" s="144">
        <v>48</v>
      </c>
      <c r="J75" s="97">
        <v>1.28</v>
      </c>
      <c r="K75" s="97">
        <v>1</v>
      </c>
      <c r="L75" s="64">
        <f t="shared" si="12"/>
        <v>61.44</v>
      </c>
      <c r="M75" s="163"/>
      <c r="N75" s="163"/>
      <c r="O75" s="163"/>
      <c r="P75" s="163"/>
      <c r="Q75" s="163"/>
      <c r="R75" s="163"/>
      <c r="S75" s="163"/>
      <c r="T75" s="163"/>
      <c r="U75" s="249"/>
    </row>
    <row r="76" spans="1:21" s="108" customFormat="1" ht="28.5" customHeight="1">
      <c r="A76" s="233"/>
      <c r="B76" s="233"/>
      <c r="C76" s="127" t="s">
        <v>182</v>
      </c>
      <c r="D76" s="127">
        <v>48</v>
      </c>
      <c r="E76" s="118" t="s">
        <v>103</v>
      </c>
      <c r="F76" s="118">
        <v>87</v>
      </c>
      <c r="G76" s="118">
        <v>4</v>
      </c>
      <c r="H76" s="112">
        <v>18</v>
      </c>
      <c r="I76" s="127">
        <v>48</v>
      </c>
      <c r="J76" s="118">
        <v>1.47</v>
      </c>
      <c r="K76" s="163">
        <v>0.8</v>
      </c>
      <c r="L76" s="64">
        <f t="shared" si="12"/>
        <v>56.448000000000008</v>
      </c>
      <c r="M76" s="163"/>
      <c r="N76" s="163"/>
      <c r="O76" s="163"/>
      <c r="P76" s="163"/>
      <c r="Q76" s="163"/>
      <c r="R76" s="163"/>
      <c r="S76" s="163"/>
      <c r="T76" s="163"/>
      <c r="U76" s="249"/>
    </row>
    <row r="77" spans="1:21" s="108" customFormat="1" ht="24" customHeight="1">
      <c r="A77" s="232">
        <v>2020200552</v>
      </c>
      <c r="B77" s="232" t="s">
        <v>101</v>
      </c>
      <c r="C77" s="127" t="s">
        <v>141</v>
      </c>
      <c r="D77" s="127">
        <v>32</v>
      </c>
      <c r="E77" s="127" t="s">
        <v>202</v>
      </c>
      <c r="F77" s="118">
        <v>48</v>
      </c>
      <c r="G77" s="148">
        <v>2</v>
      </c>
      <c r="H77" s="112">
        <v>18</v>
      </c>
      <c r="I77" s="148">
        <v>32</v>
      </c>
      <c r="J77" s="42">
        <v>1.03</v>
      </c>
      <c r="K77" s="42">
        <v>1</v>
      </c>
      <c r="L77" s="64">
        <f t="shared" ref="L77:L82" si="15">I77*J77*K77</f>
        <v>32.96</v>
      </c>
      <c r="M77" s="118"/>
      <c r="N77" s="118"/>
      <c r="O77" s="118"/>
      <c r="P77" s="118"/>
      <c r="Q77" s="118"/>
      <c r="R77" s="118"/>
      <c r="S77" s="118"/>
      <c r="T77" s="118"/>
      <c r="U77" s="234">
        <f>L77+L78+L79+L80+L81+L82</f>
        <v>333.536</v>
      </c>
    </row>
    <row r="78" spans="1:21" s="108" customFormat="1" ht="24" customHeight="1">
      <c r="A78" s="233"/>
      <c r="B78" s="233"/>
      <c r="C78" s="127" t="s">
        <v>141</v>
      </c>
      <c r="D78" s="127">
        <v>32</v>
      </c>
      <c r="E78" s="127" t="s">
        <v>203</v>
      </c>
      <c r="F78" s="148">
        <v>47</v>
      </c>
      <c r="G78" s="148">
        <v>2</v>
      </c>
      <c r="H78" s="112">
        <v>18</v>
      </c>
      <c r="I78" s="148">
        <v>32</v>
      </c>
      <c r="J78" s="42">
        <v>1.02</v>
      </c>
      <c r="K78" s="42">
        <v>0.8</v>
      </c>
      <c r="L78" s="64">
        <f t="shared" si="15"/>
        <v>26.112000000000002</v>
      </c>
      <c r="M78" s="118"/>
      <c r="N78" s="118"/>
      <c r="O78" s="118"/>
      <c r="P78" s="118"/>
      <c r="Q78" s="118"/>
      <c r="R78" s="118"/>
      <c r="S78" s="118"/>
      <c r="T78" s="118"/>
      <c r="U78" s="249"/>
    </row>
    <row r="79" spans="1:21" s="108" customFormat="1" ht="24" customHeight="1">
      <c r="A79" s="233"/>
      <c r="B79" s="233"/>
      <c r="C79" s="127" t="s">
        <v>204</v>
      </c>
      <c r="D79" s="127">
        <v>48</v>
      </c>
      <c r="E79" s="127" t="s">
        <v>183</v>
      </c>
      <c r="F79" s="77">
        <v>92</v>
      </c>
      <c r="G79" s="79">
        <v>2</v>
      </c>
      <c r="H79" s="112">
        <v>18</v>
      </c>
      <c r="I79" s="66">
        <v>48</v>
      </c>
      <c r="J79" s="42">
        <v>1.52</v>
      </c>
      <c r="K79" s="42">
        <v>1</v>
      </c>
      <c r="L79" s="64">
        <f t="shared" si="15"/>
        <v>72.960000000000008</v>
      </c>
      <c r="M79" s="118"/>
      <c r="N79" s="118"/>
      <c r="O79" s="118"/>
      <c r="P79" s="118"/>
      <c r="Q79" s="118"/>
      <c r="R79" s="118"/>
      <c r="S79" s="118"/>
      <c r="T79" s="118"/>
      <c r="U79" s="249"/>
    </row>
    <row r="80" spans="1:21" s="108" customFormat="1" ht="27" customHeight="1">
      <c r="A80" s="233"/>
      <c r="B80" s="233"/>
      <c r="C80" s="127" t="s">
        <v>204</v>
      </c>
      <c r="D80" s="127">
        <v>48</v>
      </c>
      <c r="E80" s="127" t="s">
        <v>206</v>
      </c>
      <c r="F80" s="77">
        <v>93</v>
      </c>
      <c r="G80" s="66">
        <v>2</v>
      </c>
      <c r="H80" s="112">
        <v>18</v>
      </c>
      <c r="I80" s="66">
        <v>48</v>
      </c>
      <c r="J80" s="42">
        <v>1.53</v>
      </c>
      <c r="K80" s="42">
        <v>0.8</v>
      </c>
      <c r="L80" s="64">
        <f t="shared" si="15"/>
        <v>58.752000000000002</v>
      </c>
      <c r="M80" s="118"/>
      <c r="N80" s="118"/>
      <c r="O80" s="118"/>
      <c r="P80" s="118"/>
      <c r="Q80" s="118"/>
      <c r="R80" s="118"/>
      <c r="S80" s="118"/>
      <c r="T80" s="118"/>
      <c r="U80" s="249"/>
    </row>
    <row r="81" spans="1:21" s="108" customFormat="1" ht="24.75" customHeight="1">
      <c r="A81" s="233"/>
      <c r="B81" s="233"/>
      <c r="C81" s="127" t="s">
        <v>204</v>
      </c>
      <c r="D81" s="127">
        <v>48</v>
      </c>
      <c r="E81" s="127" t="s">
        <v>207</v>
      </c>
      <c r="F81" s="77">
        <v>97</v>
      </c>
      <c r="G81" s="79">
        <v>2</v>
      </c>
      <c r="H81" s="112">
        <v>18</v>
      </c>
      <c r="I81" s="66">
        <v>48</v>
      </c>
      <c r="J81" s="42">
        <v>1.58</v>
      </c>
      <c r="K81" s="42">
        <v>0.8</v>
      </c>
      <c r="L81" s="64">
        <f t="shared" si="15"/>
        <v>60.672000000000004</v>
      </c>
      <c r="M81" s="118"/>
      <c r="N81" s="118"/>
      <c r="O81" s="118"/>
      <c r="P81" s="118"/>
      <c r="Q81" s="118"/>
      <c r="R81" s="118"/>
      <c r="S81" s="118"/>
      <c r="T81" s="118"/>
      <c r="U81" s="249"/>
    </row>
    <row r="82" spans="1:21" s="108" customFormat="1" ht="35.25" customHeight="1">
      <c r="A82" s="251"/>
      <c r="B82" s="251"/>
      <c r="C82" s="127" t="s">
        <v>182</v>
      </c>
      <c r="D82" s="127">
        <v>48</v>
      </c>
      <c r="E82" s="127" t="s">
        <v>205</v>
      </c>
      <c r="F82" s="66">
        <v>109</v>
      </c>
      <c r="G82" s="66">
        <v>4</v>
      </c>
      <c r="H82" s="112">
        <v>18</v>
      </c>
      <c r="I82" s="66">
        <v>48</v>
      </c>
      <c r="J82" s="42">
        <v>1.71</v>
      </c>
      <c r="K82" s="42">
        <v>1</v>
      </c>
      <c r="L82" s="64">
        <f t="shared" si="15"/>
        <v>82.08</v>
      </c>
      <c r="M82" s="118"/>
      <c r="N82" s="118"/>
      <c r="O82" s="118"/>
      <c r="P82" s="118"/>
      <c r="Q82" s="118"/>
      <c r="R82" s="118"/>
      <c r="S82" s="118"/>
      <c r="T82" s="118"/>
      <c r="U82" s="250"/>
    </row>
    <row r="83" spans="1:21" s="108" customFormat="1" ht="37.5" customHeight="1">
      <c r="A83" s="67">
        <v>2020200574</v>
      </c>
      <c r="B83" s="67" t="s">
        <v>109</v>
      </c>
      <c r="C83" s="103" t="s">
        <v>169</v>
      </c>
      <c r="D83" s="103">
        <v>32</v>
      </c>
      <c r="E83" s="165" t="s">
        <v>170</v>
      </c>
      <c r="F83" s="66">
        <v>65</v>
      </c>
      <c r="G83" s="128">
        <v>2</v>
      </c>
      <c r="H83" s="112">
        <v>18</v>
      </c>
      <c r="I83" s="147" t="s">
        <v>32</v>
      </c>
      <c r="J83" s="130">
        <v>1.23</v>
      </c>
      <c r="K83" s="42">
        <v>1</v>
      </c>
      <c r="L83" s="64">
        <f>K83*J83*I83</f>
        <v>39.36</v>
      </c>
      <c r="M83" s="118"/>
      <c r="N83" s="118"/>
      <c r="O83" s="118"/>
      <c r="P83" s="118"/>
      <c r="Q83" s="118"/>
      <c r="R83" s="118"/>
      <c r="S83" s="118"/>
      <c r="T83" s="118"/>
      <c r="U83" s="167">
        <f>L83</f>
        <v>39.36</v>
      </c>
    </row>
    <row r="84" spans="1:21" s="108" customFormat="1" ht="30" customHeight="1">
      <c r="A84" s="67">
        <v>2020200573</v>
      </c>
      <c r="B84" s="67" t="s">
        <v>110</v>
      </c>
      <c r="C84" s="140" t="s">
        <v>220</v>
      </c>
      <c r="D84" s="140">
        <v>32</v>
      </c>
      <c r="E84" s="140" t="s">
        <v>221</v>
      </c>
      <c r="F84" s="63">
        <v>19</v>
      </c>
      <c r="G84" s="66">
        <v>4</v>
      </c>
      <c r="H84" s="112">
        <v>18</v>
      </c>
      <c r="I84" s="66">
        <v>32</v>
      </c>
      <c r="J84" s="42">
        <v>1</v>
      </c>
      <c r="K84" s="42">
        <v>1</v>
      </c>
      <c r="L84" s="64">
        <f t="shared" ref="L84" si="16">K84*J84*I84</f>
        <v>32</v>
      </c>
      <c r="M84" s="118"/>
      <c r="N84" s="118"/>
      <c r="O84" s="118"/>
      <c r="P84" s="118"/>
      <c r="Q84" s="118"/>
      <c r="R84" s="118"/>
      <c r="S84" s="118"/>
      <c r="T84" s="118"/>
      <c r="U84" s="167">
        <f>L84</f>
        <v>32</v>
      </c>
    </row>
    <row r="85" spans="1:21" s="108" customFormat="1" ht="32.25" customHeight="1">
      <c r="A85" s="67">
        <v>2021200578</v>
      </c>
      <c r="B85" s="67" t="s">
        <v>117</v>
      </c>
      <c r="C85" s="103" t="s">
        <v>169</v>
      </c>
      <c r="D85" s="103">
        <v>32</v>
      </c>
      <c r="E85" s="118" t="s">
        <v>171</v>
      </c>
      <c r="F85" s="119">
        <v>107</v>
      </c>
      <c r="G85" s="120">
        <v>2</v>
      </c>
      <c r="H85" s="112">
        <v>18</v>
      </c>
      <c r="I85" s="122" t="s">
        <v>173</v>
      </c>
      <c r="J85" s="123">
        <v>1.69</v>
      </c>
      <c r="K85" s="123">
        <v>1</v>
      </c>
      <c r="L85" s="64">
        <f>K85*J85*I85</f>
        <v>3.38</v>
      </c>
      <c r="M85" s="118"/>
      <c r="N85" s="118"/>
      <c r="O85" s="118"/>
      <c r="P85" s="118"/>
      <c r="Q85" s="118"/>
      <c r="R85" s="118"/>
      <c r="S85" s="118"/>
      <c r="T85" s="118"/>
      <c r="U85" s="167">
        <f>L85</f>
        <v>3.38</v>
      </c>
    </row>
    <row r="86" spans="1:21" s="108" customFormat="1" ht="29.25" customHeight="1">
      <c r="A86" s="67">
        <v>1989100048</v>
      </c>
      <c r="B86" s="67" t="s">
        <v>113</v>
      </c>
      <c r="C86" s="127" t="s">
        <v>189</v>
      </c>
      <c r="D86" s="127">
        <v>32</v>
      </c>
      <c r="E86" s="110" t="s">
        <v>78</v>
      </c>
      <c r="F86" s="120">
        <v>42</v>
      </c>
      <c r="G86" s="143">
        <v>2</v>
      </c>
      <c r="H86" s="112">
        <v>18</v>
      </c>
      <c r="I86" s="143">
        <v>32</v>
      </c>
      <c r="J86" s="42">
        <v>1</v>
      </c>
      <c r="K86" s="42">
        <v>1</v>
      </c>
      <c r="L86" s="64">
        <f>K86*J86*I86</f>
        <v>32</v>
      </c>
      <c r="M86" s="118"/>
      <c r="N86" s="118"/>
      <c r="O86" s="118"/>
      <c r="P86" s="118"/>
      <c r="Q86" s="118"/>
      <c r="R86" s="118"/>
      <c r="S86" s="118"/>
      <c r="T86" s="118"/>
      <c r="U86" s="167">
        <f>L86</f>
        <v>32</v>
      </c>
    </row>
    <row r="87" spans="1:21" s="108" customFormat="1" ht="33" customHeight="1">
      <c r="A87" s="226">
        <v>1995200259</v>
      </c>
      <c r="B87" s="228" t="s">
        <v>42</v>
      </c>
      <c r="C87" s="127" t="s">
        <v>140</v>
      </c>
      <c r="D87" s="118">
        <v>64</v>
      </c>
      <c r="E87" s="110" t="s">
        <v>108</v>
      </c>
      <c r="F87" s="66">
        <v>33</v>
      </c>
      <c r="G87" s="66">
        <v>4</v>
      </c>
      <c r="H87" s="112">
        <v>18</v>
      </c>
      <c r="I87" s="66">
        <v>64</v>
      </c>
      <c r="J87" s="42">
        <v>1</v>
      </c>
      <c r="K87" s="42">
        <v>1</v>
      </c>
      <c r="L87" s="64">
        <f>I87*J87*K87</f>
        <v>64</v>
      </c>
      <c r="M87" s="127" t="s">
        <v>38</v>
      </c>
      <c r="N87" s="67">
        <v>1</v>
      </c>
      <c r="O87" s="68" t="s">
        <v>35</v>
      </c>
      <c r="P87" s="127" t="s">
        <v>108</v>
      </c>
      <c r="Q87" s="118">
        <v>33</v>
      </c>
      <c r="R87" s="81">
        <v>1</v>
      </c>
      <c r="S87" s="82">
        <v>24</v>
      </c>
      <c r="T87" s="82">
        <f>S87</f>
        <v>24</v>
      </c>
      <c r="U87" s="234">
        <f>T88+T87+L87</f>
        <v>112</v>
      </c>
    </row>
    <row r="88" spans="1:21" s="108" customFormat="1" ht="34.5" customHeight="1">
      <c r="A88" s="247"/>
      <c r="B88" s="248"/>
      <c r="C88" s="127"/>
      <c r="D88" s="118"/>
      <c r="E88" s="110"/>
      <c r="F88" s="66"/>
      <c r="G88" s="66"/>
      <c r="H88" s="132"/>
      <c r="I88" s="66"/>
      <c r="J88" s="42"/>
      <c r="K88" s="42"/>
      <c r="L88" s="64"/>
      <c r="M88" s="127" t="s">
        <v>79</v>
      </c>
      <c r="N88" s="67">
        <v>1</v>
      </c>
      <c r="O88" s="68" t="s">
        <v>35</v>
      </c>
      <c r="P88" s="110" t="s">
        <v>90</v>
      </c>
      <c r="Q88" s="118">
        <v>37</v>
      </c>
      <c r="R88" s="81">
        <v>1</v>
      </c>
      <c r="S88" s="82">
        <v>24</v>
      </c>
      <c r="T88" s="82">
        <f>S88</f>
        <v>24</v>
      </c>
      <c r="U88" s="246"/>
    </row>
    <row r="89" spans="1:21" s="108" customFormat="1" ht="20.100000000000001" customHeight="1">
      <c r="A89" s="118">
        <v>2003210278</v>
      </c>
      <c r="B89" s="118" t="s">
        <v>102</v>
      </c>
      <c r="C89" s="166" t="s">
        <v>144</v>
      </c>
      <c r="D89" s="166">
        <v>24</v>
      </c>
      <c r="E89" s="166" t="s">
        <v>197</v>
      </c>
      <c r="F89" s="118">
        <v>43</v>
      </c>
      <c r="G89" s="118">
        <v>2</v>
      </c>
      <c r="H89" s="118">
        <v>18</v>
      </c>
      <c r="I89" s="118">
        <v>24</v>
      </c>
      <c r="J89" s="42">
        <v>1</v>
      </c>
      <c r="K89" s="42">
        <v>1</v>
      </c>
      <c r="L89" s="64">
        <f t="shared" ref="L89" si="17">I89*J89*K89</f>
        <v>24</v>
      </c>
      <c r="M89" s="118"/>
      <c r="N89" s="118"/>
      <c r="O89" s="118"/>
      <c r="P89" s="118"/>
      <c r="Q89" s="118"/>
      <c r="R89" s="118"/>
      <c r="S89" s="118"/>
      <c r="T89" s="118"/>
      <c r="U89" s="200">
        <f>L89</f>
        <v>24</v>
      </c>
    </row>
    <row r="90" spans="1:21" s="96" customFormat="1" ht="25.5" customHeight="1">
      <c r="A90" s="144">
        <v>1984200249</v>
      </c>
      <c r="B90" s="144" t="s">
        <v>127</v>
      </c>
      <c r="C90" s="101" t="s">
        <v>131</v>
      </c>
      <c r="D90" s="144">
        <v>64</v>
      </c>
      <c r="E90" s="103" t="s">
        <v>132</v>
      </c>
      <c r="F90" s="144">
        <v>42</v>
      </c>
      <c r="G90" s="144">
        <v>4</v>
      </c>
      <c r="H90" s="144">
        <v>18</v>
      </c>
      <c r="I90" s="144">
        <v>64</v>
      </c>
      <c r="J90" s="42">
        <v>1</v>
      </c>
      <c r="K90" s="42">
        <v>1</v>
      </c>
      <c r="L90" s="144">
        <v>64</v>
      </c>
      <c r="M90" s="144"/>
      <c r="N90" s="144"/>
      <c r="O90" s="144"/>
      <c r="P90" s="144"/>
      <c r="Q90" s="144"/>
      <c r="R90" s="144"/>
      <c r="S90" s="144"/>
      <c r="T90" s="144"/>
      <c r="U90" s="203">
        <f>L90</f>
        <v>64</v>
      </c>
    </row>
  </sheetData>
  <mergeCells count="65">
    <mergeCell ref="U69:U71"/>
    <mergeCell ref="B44:B50"/>
    <mergeCell ref="U44:U50"/>
    <mergeCell ref="U87:U88"/>
    <mergeCell ref="A87:A88"/>
    <mergeCell ref="B87:B88"/>
    <mergeCell ref="U77:U82"/>
    <mergeCell ref="A77:A82"/>
    <mergeCell ref="B77:B82"/>
    <mergeCell ref="A63:A68"/>
    <mergeCell ref="B63:B68"/>
    <mergeCell ref="U63:U68"/>
    <mergeCell ref="A72:A76"/>
    <mergeCell ref="B72:B76"/>
    <mergeCell ref="U72:U76"/>
    <mergeCell ref="A69:A71"/>
    <mergeCell ref="B69:B71"/>
    <mergeCell ref="B26:B28"/>
    <mergeCell ref="U26:U28"/>
    <mergeCell ref="A17:A19"/>
    <mergeCell ref="B17:B19"/>
    <mergeCell ref="U17:U19"/>
    <mergeCell ref="A20:A23"/>
    <mergeCell ref="B20:B23"/>
    <mergeCell ref="U20:U23"/>
    <mergeCell ref="A26:A28"/>
    <mergeCell ref="A29:A31"/>
    <mergeCell ref="B29:B31"/>
    <mergeCell ref="U29:U31"/>
    <mergeCell ref="A59:A62"/>
    <mergeCell ref="B59:B62"/>
    <mergeCell ref="U59:U62"/>
    <mergeCell ref="A33:A36"/>
    <mergeCell ref="B33:B36"/>
    <mergeCell ref="U33:U36"/>
    <mergeCell ref="A51:A58"/>
    <mergeCell ref="B51:B58"/>
    <mergeCell ref="U51:U58"/>
    <mergeCell ref="A38:A41"/>
    <mergeCell ref="B38:B41"/>
    <mergeCell ref="U38:U41"/>
    <mergeCell ref="A44:A50"/>
    <mergeCell ref="A13:A14"/>
    <mergeCell ref="B13:B14"/>
    <mergeCell ref="U13:U14"/>
    <mergeCell ref="A15:A16"/>
    <mergeCell ref="B15:B16"/>
    <mergeCell ref="U15:U16"/>
    <mergeCell ref="A8:A9"/>
    <mergeCell ref="B8:B9"/>
    <mergeCell ref="U8:U9"/>
    <mergeCell ref="A10:A12"/>
    <mergeCell ref="B10:B12"/>
    <mergeCell ref="U10:U12"/>
    <mergeCell ref="A4:A5"/>
    <mergeCell ref="B4:B5"/>
    <mergeCell ref="C4:L4"/>
    <mergeCell ref="M4:T4"/>
    <mergeCell ref="U4:U5"/>
    <mergeCell ref="A3:U3"/>
    <mergeCell ref="A1:U1"/>
    <mergeCell ref="A2:B2"/>
    <mergeCell ref="C2:D2"/>
    <mergeCell ref="J2:K2"/>
    <mergeCell ref="L2:M2"/>
  </mergeCells>
  <phoneticPr fontId="56" type="noConversion"/>
  <dataValidations count="1">
    <dataValidation type="list" allowBlank="1" showInputMessage="1" showErrorMessage="1" sqref="E82 E63:E64 E66:E67">
      <formula1>"素质,机电,汽车,经贸,纺服,艺术,建工"</formula1>
    </dataValidation>
  </dataValidations>
  <pageMargins left="0.7" right="0.7" top="0.75" bottom="0.75" header="0.3" footer="0.3"/>
  <pageSetup paperSize="9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7"/>
  <sheetViews>
    <sheetView topLeftCell="A16" workbookViewId="0">
      <selection activeCell="E25" sqref="E25"/>
    </sheetView>
  </sheetViews>
  <sheetFormatPr defaultRowHeight="14.25"/>
  <cols>
    <col min="4" max="4" width="6.75" customWidth="1"/>
    <col min="5" max="5" width="8.5" customWidth="1"/>
    <col min="6" max="6" width="7.875" customWidth="1"/>
    <col min="7" max="7" width="7.75" customWidth="1"/>
    <col min="9" max="9" width="6.875" customWidth="1"/>
    <col min="10" max="10" width="7.375" customWidth="1"/>
    <col min="11" max="11" width="7.125" customWidth="1"/>
    <col min="12" max="12" width="7.375" customWidth="1"/>
    <col min="13" max="13" width="7" customWidth="1"/>
  </cols>
  <sheetData>
    <row r="1" spans="1:15" ht="20.25">
      <c r="A1" s="254" t="s">
        <v>126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>
      <c r="A2" s="255" t="s">
        <v>3</v>
      </c>
      <c r="B2" s="255"/>
      <c r="C2" s="256" t="s">
        <v>76</v>
      </c>
      <c r="D2" s="257"/>
      <c r="E2" s="16"/>
      <c r="F2" s="258" t="s">
        <v>4</v>
      </c>
      <c r="G2" s="258"/>
      <c r="H2" s="259" t="s">
        <v>5</v>
      </c>
      <c r="I2" s="259"/>
      <c r="J2" s="22"/>
      <c r="K2" s="23"/>
      <c r="L2" s="39">
        <v>6</v>
      </c>
      <c r="M2" s="24" t="s">
        <v>6</v>
      </c>
      <c r="N2" s="25">
        <v>7</v>
      </c>
      <c r="O2" s="26" t="s">
        <v>7</v>
      </c>
    </row>
    <row r="3" spans="1:15">
      <c r="A3" s="260" t="s">
        <v>52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4" spans="1:15">
      <c r="A4" s="252" t="s">
        <v>9</v>
      </c>
      <c r="B4" s="253" t="s">
        <v>10</v>
      </c>
      <c r="C4" s="253" t="s">
        <v>53</v>
      </c>
      <c r="D4" s="253"/>
      <c r="E4" s="253"/>
      <c r="F4" s="253"/>
      <c r="G4" s="253"/>
      <c r="H4" s="253"/>
      <c r="I4" s="253" t="s">
        <v>54</v>
      </c>
      <c r="J4" s="253"/>
      <c r="K4" s="253"/>
      <c r="L4" s="253"/>
      <c r="M4" s="253"/>
      <c r="N4" s="253"/>
      <c r="O4" s="253"/>
    </row>
    <row r="5" spans="1:15" ht="31.5">
      <c r="A5" s="252"/>
      <c r="B5" s="253"/>
      <c r="C5" s="17" t="s">
        <v>55</v>
      </c>
      <c r="D5" s="17" t="s">
        <v>56</v>
      </c>
      <c r="E5" s="17" t="s">
        <v>57</v>
      </c>
      <c r="F5" s="17" t="s">
        <v>58</v>
      </c>
      <c r="G5" s="18" t="s">
        <v>59</v>
      </c>
      <c r="H5" s="19" t="s">
        <v>111</v>
      </c>
      <c r="I5" s="17">
        <v>1</v>
      </c>
      <c r="J5" s="17">
        <v>2</v>
      </c>
      <c r="K5" s="17">
        <v>3</v>
      </c>
      <c r="L5" s="17">
        <v>4</v>
      </c>
      <c r="M5" s="17">
        <v>5</v>
      </c>
      <c r="N5" s="17">
        <v>6</v>
      </c>
      <c r="O5" s="27" t="s">
        <v>13</v>
      </c>
    </row>
    <row r="6" spans="1:15">
      <c r="A6" s="89">
        <v>1983200247</v>
      </c>
      <c r="B6" s="3" t="s">
        <v>30</v>
      </c>
      <c r="C6" s="10">
        <v>5</v>
      </c>
      <c r="D6" s="10">
        <v>15</v>
      </c>
      <c r="E6" s="10">
        <v>1</v>
      </c>
      <c r="F6" s="10">
        <v>1</v>
      </c>
      <c r="G6" s="20">
        <v>0</v>
      </c>
      <c r="H6" s="21"/>
      <c r="I6" s="28">
        <f>C6*6</f>
        <v>30</v>
      </c>
      <c r="J6" s="28">
        <f>D6</f>
        <v>15</v>
      </c>
      <c r="K6" s="28">
        <f>E6*2</f>
        <v>2</v>
      </c>
      <c r="L6" s="29">
        <f>F6*2</f>
        <v>2</v>
      </c>
      <c r="M6" s="41">
        <f>G6</f>
        <v>0</v>
      </c>
      <c r="N6" s="45">
        <f>H6</f>
        <v>0</v>
      </c>
      <c r="O6" s="5">
        <f t="shared" ref="O6:O37" si="0">I6+J6+K6+L6+M6+N6</f>
        <v>49</v>
      </c>
    </row>
    <row r="7" spans="1:15">
      <c r="A7" s="89">
        <v>1991200248</v>
      </c>
      <c r="B7" s="3" t="s">
        <v>33</v>
      </c>
      <c r="C7" s="10">
        <v>2</v>
      </c>
      <c r="D7" s="10">
        <v>6</v>
      </c>
      <c r="E7" s="10">
        <v>1</v>
      </c>
      <c r="F7" s="10">
        <v>1</v>
      </c>
      <c r="G7" s="20">
        <v>0</v>
      </c>
      <c r="H7" s="35"/>
      <c r="I7" s="28">
        <f t="shared" ref="I7:I37" si="1">C7*6</f>
        <v>12</v>
      </c>
      <c r="J7" s="28">
        <f t="shared" ref="J7:J37" si="2">D7</f>
        <v>6</v>
      </c>
      <c r="K7" s="28">
        <f t="shared" ref="K7:L21" si="3">E7*2</f>
        <v>2</v>
      </c>
      <c r="L7" s="29">
        <f t="shared" si="3"/>
        <v>2</v>
      </c>
      <c r="M7" s="28">
        <f t="shared" ref="M7:M21" si="4">G7</f>
        <v>0</v>
      </c>
      <c r="N7" s="45">
        <f t="shared" ref="N7:N37" si="5">H7</f>
        <v>0</v>
      </c>
      <c r="O7" s="5">
        <f t="shared" si="0"/>
        <v>22</v>
      </c>
    </row>
    <row r="8" spans="1:15">
      <c r="A8" s="89">
        <v>1990200250</v>
      </c>
      <c r="B8" s="3" t="s">
        <v>34</v>
      </c>
      <c r="C8" s="10">
        <v>10</v>
      </c>
      <c r="D8" s="10">
        <v>30</v>
      </c>
      <c r="E8" s="10">
        <v>2</v>
      </c>
      <c r="F8" s="10">
        <v>2</v>
      </c>
      <c r="G8" s="20">
        <v>5</v>
      </c>
      <c r="H8" s="21"/>
      <c r="I8" s="28">
        <f t="shared" si="1"/>
        <v>60</v>
      </c>
      <c r="J8" s="28">
        <f t="shared" si="2"/>
        <v>30</v>
      </c>
      <c r="K8" s="28">
        <f t="shared" si="3"/>
        <v>4</v>
      </c>
      <c r="L8" s="29">
        <f t="shared" si="3"/>
        <v>4</v>
      </c>
      <c r="M8" s="28">
        <f t="shared" si="4"/>
        <v>5</v>
      </c>
      <c r="N8" s="45">
        <f t="shared" si="5"/>
        <v>0</v>
      </c>
      <c r="O8" s="5">
        <f t="shared" si="0"/>
        <v>103</v>
      </c>
    </row>
    <row r="9" spans="1:15">
      <c r="A9" s="89">
        <v>1987200251</v>
      </c>
      <c r="B9" s="3" t="s">
        <v>1</v>
      </c>
      <c r="C9" s="10">
        <v>12</v>
      </c>
      <c r="D9" s="10">
        <v>36</v>
      </c>
      <c r="E9" s="10">
        <v>3</v>
      </c>
      <c r="F9" s="10">
        <v>3</v>
      </c>
      <c r="G9" s="20">
        <v>7</v>
      </c>
      <c r="H9" s="35"/>
      <c r="I9" s="28">
        <f t="shared" si="1"/>
        <v>72</v>
      </c>
      <c r="J9" s="28">
        <f t="shared" si="2"/>
        <v>36</v>
      </c>
      <c r="K9" s="28">
        <f t="shared" si="3"/>
        <v>6</v>
      </c>
      <c r="L9" s="29">
        <f t="shared" si="3"/>
        <v>6</v>
      </c>
      <c r="M9" s="28">
        <f t="shared" si="4"/>
        <v>7</v>
      </c>
      <c r="N9" s="45">
        <f t="shared" si="5"/>
        <v>0</v>
      </c>
      <c r="O9" s="5">
        <f t="shared" si="0"/>
        <v>127</v>
      </c>
    </row>
    <row r="10" spans="1:15">
      <c r="A10" s="89">
        <v>2004200258</v>
      </c>
      <c r="B10" s="3" t="s">
        <v>36</v>
      </c>
      <c r="C10" s="38">
        <v>14</v>
      </c>
      <c r="D10" s="38">
        <v>28</v>
      </c>
      <c r="E10" s="10">
        <v>1</v>
      </c>
      <c r="F10" s="10">
        <v>2</v>
      </c>
      <c r="G10" s="20">
        <v>0</v>
      </c>
      <c r="H10" s="21"/>
      <c r="I10" s="28">
        <f t="shared" si="1"/>
        <v>84</v>
      </c>
      <c r="J10" s="28">
        <f t="shared" si="2"/>
        <v>28</v>
      </c>
      <c r="K10" s="28">
        <f t="shared" si="3"/>
        <v>2</v>
      </c>
      <c r="L10" s="29">
        <f t="shared" si="3"/>
        <v>4</v>
      </c>
      <c r="M10" s="28">
        <f t="shared" si="4"/>
        <v>0</v>
      </c>
      <c r="N10" s="45">
        <f t="shared" si="5"/>
        <v>0</v>
      </c>
      <c r="O10" s="5">
        <f t="shared" si="0"/>
        <v>118</v>
      </c>
    </row>
    <row r="11" spans="1:15">
      <c r="A11" s="89">
        <v>1990200255</v>
      </c>
      <c r="B11" s="3" t="s">
        <v>37</v>
      </c>
      <c r="C11" s="38">
        <v>8</v>
      </c>
      <c r="D11" s="38">
        <v>14</v>
      </c>
      <c r="E11" s="10">
        <v>1</v>
      </c>
      <c r="F11" s="10">
        <v>2</v>
      </c>
      <c r="G11" s="20">
        <v>4</v>
      </c>
      <c r="H11" s="21"/>
      <c r="I11" s="28">
        <f t="shared" si="1"/>
        <v>48</v>
      </c>
      <c r="J11" s="28">
        <f t="shared" si="2"/>
        <v>14</v>
      </c>
      <c r="K11" s="28">
        <f t="shared" si="3"/>
        <v>2</v>
      </c>
      <c r="L11" s="29">
        <f t="shared" si="3"/>
        <v>4</v>
      </c>
      <c r="M11" s="28">
        <f t="shared" si="4"/>
        <v>4</v>
      </c>
      <c r="N11" s="45">
        <f t="shared" si="5"/>
        <v>0</v>
      </c>
      <c r="O11" s="5">
        <f t="shared" si="0"/>
        <v>72</v>
      </c>
    </row>
    <row r="12" spans="1:15">
      <c r="A12" s="89">
        <v>1976200256</v>
      </c>
      <c r="B12" s="3" t="s">
        <v>39</v>
      </c>
      <c r="C12" s="38">
        <v>12</v>
      </c>
      <c r="D12" s="38">
        <v>36</v>
      </c>
      <c r="E12" s="10">
        <v>3</v>
      </c>
      <c r="F12" s="10">
        <v>3</v>
      </c>
      <c r="G12" s="20">
        <v>4</v>
      </c>
      <c r="H12" s="21"/>
      <c r="I12" s="28">
        <f t="shared" si="1"/>
        <v>72</v>
      </c>
      <c r="J12" s="28">
        <f t="shared" si="2"/>
        <v>36</v>
      </c>
      <c r="K12" s="28">
        <f t="shared" si="3"/>
        <v>6</v>
      </c>
      <c r="L12" s="29">
        <f t="shared" si="3"/>
        <v>6</v>
      </c>
      <c r="M12" s="28">
        <f t="shared" si="4"/>
        <v>4</v>
      </c>
      <c r="N12" s="45">
        <f t="shared" si="5"/>
        <v>0</v>
      </c>
      <c r="O12" s="5">
        <f t="shared" si="0"/>
        <v>124</v>
      </c>
    </row>
    <row r="13" spans="1:15">
      <c r="A13" s="89">
        <v>2004200257</v>
      </c>
      <c r="B13" s="3" t="s">
        <v>40</v>
      </c>
      <c r="C13" s="38">
        <v>28</v>
      </c>
      <c r="D13" s="38">
        <v>49</v>
      </c>
      <c r="E13" s="10">
        <v>3</v>
      </c>
      <c r="F13" s="10">
        <v>4</v>
      </c>
      <c r="G13" s="20">
        <v>5</v>
      </c>
      <c r="H13" s="21"/>
      <c r="I13" s="28">
        <f t="shared" si="1"/>
        <v>168</v>
      </c>
      <c r="J13" s="28">
        <f t="shared" si="2"/>
        <v>49</v>
      </c>
      <c r="K13" s="28">
        <f t="shared" si="3"/>
        <v>6</v>
      </c>
      <c r="L13" s="29">
        <f t="shared" si="3"/>
        <v>8</v>
      </c>
      <c r="M13" s="28">
        <f t="shared" si="4"/>
        <v>5</v>
      </c>
      <c r="N13" s="45">
        <f t="shared" si="5"/>
        <v>0</v>
      </c>
      <c r="O13" s="5">
        <f t="shared" si="0"/>
        <v>236</v>
      </c>
    </row>
    <row r="14" spans="1:15">
      <c r="A14" s="89">
        <v>1996200254</v>
      </c>
      <c r="B14" s="3" t="s">
        <v>41</v>
      </c>
      <c r="C14" s="38">
        <v>10</v>
      </c>
      <c r="D14" s="38">
        <v>33</v>
      </c>
      <c r="E14" s="10">
        <v>1</v>
      </c>
      <c r="F14" s="10">
        <v>3</v>
      </c>
      <c r="G14" s="20">
        <v>0</v>
      </c>
      <c r="H14" s="35"/>
      <c r="I14" s="28">
        <f t="shared" si="1"/>
        <v>60</v>
      </c>
      <c r="J14" s="28">
        <f t="shared" si="2"/>
        <v>33</v>
      </c>
      <c r="K14" s="28">
        <f t="shared" si="3"/>
        <v>2</v>
      </c>
      <c r="L14" s="29">
        <f t="shared" si="3"/>
        <v>6</v>
      </c>
      <c r="M14" s="28">
        <f t="shared" si="4"/>
        <v>0</v>
      </c>
      <c r="N14" s="45">
        <f t="shared" si="5"/>
        <v>0</v>
      </c>
      <c r="O14" s="5">
        <f t="shared" si="0"/>
        <v>101</v>
      </c>
    </row>
    <row r="15" spans="1:15">
      <c r="A15" s="89">
        <v>2006200260</v>
      </c>
      <c r="B15" s="3" t="s">
        <v>5</v>
      </c>
      <c r="C15" s="38">
        <v>14</v>
      </c>
      <c r="D15" s="38">
        <v>4</v>
      </c>
      <c r="E15" s="10">
        <v>0</v>
      </c>
      <c r="F15" s="10">
        <v>0</v>
      </c>
      <c r="G15" s="20">
        <v>0</v>
      </c>
      <c r="H15" s="35"/>
      <c r="I15" s="28">
        <f t="shared" si="1"/>
        <v>84</v>
      </c>
      <c r="J15" s="28">
        <f t="shared" si="2"/>
        <v>4</v>
      </c>
      <c r="K15" s="28">
        <f t="shared" si="3"/>
        <v>0</v>
      </c>
      <c r="L15" s="29">
        <f t="shared" si="3"/>
        <v>0</v>
      </c>
      <c r="M15" s="28">
        <f t="shared" si="4"/>
        <v>0</v>
      </c>
      <c r="N15" s="45">
        <f t="shared" si="5"/>
        <v>0</v>
      </c>
      <c r="O15" s="5">
        <f t="shared" si="0"/>
        <v>88</v>
      </c>
    </row>
    <row r="16" spans="1:15">
      <c r="A16" s="89">
        <v>2007200264</v>
      </c>
      <c r="B16" s="3" t="s">
        <v>43</v>
      </c>
      <c r="C16" s="38">
        <v>8</v>
      </c>
      <c r="D16" s="38">
        <v>24</v>
      </c>
      <c r="E16" s="10">
        <v>2</v>
      </c>
      <c r="F16" s="10">
        <v>3</v>
      </c>
      <c r="G16" s="20">
        <v>6</v>
      </c>
      <c r="H16" s="21"/>
      <c r="I16" s="28">
        <f t="shared" si="1"/>
        <v>48</v>
      </c>
      <c r="J16" s="28">
        <f t="shared" si="2"/>
        <v>24</v>
      </c>
      <c r="K16" s="28">
        <f t="shared" si="3"/>
        <v>4</v>
      </c>
      <c r="L16" s="29">
        <f t="shared" si="3"/>
        <v>6</v>
      </c>
      <c r="M16" s="28">
        <f t="shared" si="4"/>
        <v>6</v>
      </c>
      <c r="N16" s="45">
        <f t="shared" si="5"/>
        <v>0</v>
      </c>
      <c r="O16" s="5">
        <f t="shared" si="0"/>
        <v>88</v>
      </c>
    </row>
    <row r="17" spans="1:15">
      <c r="A17" s="89">
        <v>1989200267</v>
      </c>
      <c r="B17" s="3" t="s">
        <v>44</v>
      </c>
      <c r="C17" s="38">
        <v>6</v>
      </c>
      <c r="D17" s="38">
        <v>18</v>
      </c>
      <c r="E17" s="10">
        <v>3</v>
      </c>
      <c r="F17" s="10">
        <v>3</v>
      </c>
      <c r="G17" s="20">
        <v>1</v>
      </c>
      <c r="H17" s="21"/>
      <c r="I17" s="28">
        <f t="shared" si="1"/>
        <v>36</v>
      </c>
      <c r="J17" s="28">
        <f t="shared" si="2"/>
        <v>18</v>
      </c>
      <c r="K17" s="28">
        <f t="shared" si="3"/>
        <v>6</v>
      </c>
      <c r="L17" s="29">
        <f t="shared" si="3"/>
        <v>6</v>
      </c>
      <c r="M17" s="28">
        <f t="shared" si="4"/>
        <v>1</v>
      </c>
      <c r="N17" s="45">
        <f t="shared" si="5"/>
        <v>0</v>
      </c>
      <c r="O17" s="5">
        <f t="shared" si="0"/>
        <v>67</v>
      </c>
    </row>
    <row r="18" spans="1:15">
      <c r="A18" s="89">
        <v>2008200268</v>
      </c>
      <c r="B18" s="6" t="s">
        <v>45</v>
      </c>
      <c r="C18" s="38">
        <v>14</v>
      </c>
      <c r="D18" s="38">
        <v>41</v>
      </c>
      <c r="E18" s="8">
        <v>1</v>
      </c>
      <c r="F18" s="8">
        <v>1</v>
      </c>
      <c r="G18" s="8">
        <v>0</v>
      </c>
      <c r="H18" s="8"/>
      <c r="I18" s="28">
        <f t="shared" si="1"/>
        <v>84</v>
      </c>
      <c r="J18" s="28">
        <f t="shared" si="2"/>
        <v>41</v>
      </c>
      <c r="K18" s="28">
        <f t="shared" si="3"/>
        <v>2</v>
      </c>
      <c r="L18" s="29">
        <f t="shared" si="3"/>
        <v>2</v>
      </c>
      <c r="M18" s="28">
        <f t="shared" si="4"/>
        <v>0</v>
      </c>
      <c r="N18" s="45">
        <f t="shared" si="5"/>
        <v>0</v>
      </c>
      <c r="O18" s="5">
        <f t="shared" si="0"/>
        <v>129</v>
      </c>
    </row>
    <row r="19" spans="1:15">
      <c r="A19" s="89">
        <v>2008200269</v>
      </c>
      <c r="B19" s="6" t="s">
        <v>46</v>
      </c>
      <c r="C19" s="38">
        <v>11</v>
      </c>
      <c r="D19" s="38">
        <v>33</v>
      </c>
      <c r="E19" s="8">
        <v>3</v>
      </c>
      <c r="F19" s="8">
        <v>4</v>
      </c>
      <c r="G19" s="8">
        <v>6</v>
      </c>
      <c r="H19" s="8"/>
      <c r="I19" s="28">
        <f t="shared" si="1"/>
        <v>66</v>
      </c>
      <c r="J19" s="28">
        <f t="shared" si="2"/>
        <v>33</v>
      </c>
      <c r="K19" s="28">
        <f t="shared" si="3"/>
        <v>6</v>
      </c>
      <c r="L19" s="29">
        <f t="shared" si="3"/>
        <v>8</v>
      </c>
      <c r="M19" s="28">
        <f t="shared" si="4"/>
        <v>6</v>
      </c>
      <c r="N19" s="45">
        <f t="shared" si="5"/>
        <v>0</v>
      </c>
      <c r="O19" s="5">
        <f t="shared" si="0"/>
        <v>119</v>
      </c>
    </row>
    <row r="20" spans="1:15">
      <c r="A20" s="89">
        <v>2003200271</v>
      </c>
      <c r="B20" s="6" t="s">
        <v>47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/>
      <c r="I20" s="28">
        <f t="shared" si="1"/>
        <v>0</v>
      </c>
      <c r="J20" s="28">
        <f t="shared" si="2"/>
        <v>0</v>
      </c>
      <c r="K20" s="28">
        <f t="shared" si="3"/>
        <v>0</v>
      </c>
      <c r="L20" s="29">
        <f t="shared" si="3"/>
        <v>0</v>
      </c>
      <c r="M20" s="28">
        <f t="shared" si="4"/>
        <v>0</v>
      </c>
      <c r="N20" s="45">
        <f t="shared" si="5"/>
        <v>0</v>
      </c>
      <c r="O20" s="5">
        <f t="shared" si="0"/>
        <v>0</v>
      </c>
    </row>
    <row r="21" spans="1:15">
      <c r="A21" s="89">
        <v>2009200270</v>
      </c>
      <c r="B21" s="6" t="s">
        <v>60</v>
      </c>
      <c r="C21" s="38">
        <v>10</v>
      </c>
      <c r="D21" s="38">
        <v>30</v>
      </c>
      <c r="E21" s="8">
        <v>3</v>
      </c>
      <c r="F21" s="8">
        <v>4</v>
      </c>
      <c r="G21" s="8">
        <v>3</v>
      </c>
      <c r="H21" s="8"/>
      <c r="I21" s="28">
        <f t="shared" si="1"/>
        <v>60</v>
      </c>
      <c r="J21" s="28">
        <f t="shared" si="2"/>
        <v>30</v>
      </c>
      <c r="K21" s="28">
        <f t="shared" si="3"/>
        <v>6</v>
      </c>
      <c r="L21" s="29">
        <f t="shared" si="3"/>
        <v>8</v>
      </c>
      <c r="M21" s="28">
        <f t="shared" si="4"/>
        <v>3</v>
      </c>
      <c r="N21" s="45">
        <f t="shared" si="5"/>
        <v>0</v>
      </c>
      <c r="O21" s="5">
        <f t="shared" si="0"/>
        <v>107</v>
      </c>
    </row>
    <row r="22" spans="1:15">
      <c r="A22" s="7">
        <v>1994220309</v>
      </c>
      <c r="B22" s="8" t="s">
        <v>49</v>
      </c>
      <c r="C22" s="38">
        <v>12</v>
      </c>
      <c r="D22" s="38">
        <v>39</v>
      </c>
      <c r="E22" s="8">
        <v>1</v>
      </c>
      <c r="F22" s="8">
        <v>1</v>
      </c>
      <c r="G22" s="8">
        <v>2</v>
      </c>
      <c r="H22" s="8"/>
      <c r="I22" s="28">
        <f t="shared" si="1"/>
        <v>72</v>
      </c>
      <c r="J22" s="28">
        <f t="shared" si="2"/>
        <v>39</v>
      </c>
      <c r="K22" s="28">
        <f t="shared" ref="K22:L37" si="6">E22*2</f>
        <v>2</v>
      </c>
      <c r="L22" s="29">
        <f t="shared" si="6"/>
        <v>2</v>
      </c>
      <c r="M22" s="28">
        <f t="shared" ref="M22:M37" si="7">G22</f>
        <v>2</v>
      </c>
      <c r="N22" s="45">
        <f t="shared" si="5"/>
        <v>0</v>
      </c>
      <c r="O22" s="5">
        <f t="shared" si="0"/>
        <v>117</v>
      </c>
    </row>
    <row r="23" spans="1:15">
      <c r="A23" s="90">
        <v>2018200455</v>
      </c>
      <c r="B23" s="8" t="s">
        <v>50</v>
      </c>
      <c r="C23" s="38">
        <v>9</v>
      </c>
      <c r="D23" s="38">
        <v>37</v>
      </c>
      <c r="E23" s="8">
        <v>1</v>
      </c>
      <c r="F23" s="8">
        <v>1</v>
      </c>
      <c r="G23" s="8">
        <v>2</v>
      </c>
      <c r="H23" s="8"/>
      <c r="I23" s="28">
        <f t="shared" si="1"/>
        <v>54</v>
      </c>
      <c r="J23" s="28">
        <f t="shared" si="2"/>
        <v>37</v>
      </c>
      <c r="K23" s="28">
        <f t="shared" si="6"/>
        <v>2</v>
      </c>
      <c r="L23" s="29">
        <f t="shared" si="6"/>
        <v>2</v>
      </c>
      <c r="M23" s="28">
        <f t="shared" si="7"/>
        <v>2</v>
      </c>
      <c r="N23" s="45">
        <f t="shared" si="5"/>
        <v>0</v>
      </c>
      <c r="O23" s="5">
        <f t="shared" si="0"/>
        <v>97</v>
      </c>
    </row>
    <row r="24" spans="1:15">
      <c r="A24" s="90">
        <v>2018200464</v>
      </c>
      <c r="B24" s="8" t="s">
        <v>51</v>
      </c>
      <c r="C24" s="38">
        <v>26</v>
      </c>
      <c r="D24" s="38">
        <v>90</v>
      </c>
      <c r="E24" s="8">
        <v>3</v>
      </c>
      <c r="F24" s="8">
        <v>9</v>
      </c>
      <c r="G24" s="8">
        <v>6</v>
      </c>
      <c r="H24" s="8"/>
      <c r="I24" s="28">
        <f t="shared" si="1"/>
        <v>156</v>
      </c>
      <c r="J24" s="28">
        <f t="shared" si="2"/>
        <v>90</v>
      </c>
      <c r="K24" s="28">
        <f t="shared" si="6"/>
        <v>6</v>
      </c>
      <c r="L24" s="29">
        <f t="shared" si="6"/>
        <v>18</v>
      </c>
      <c r="M24" s="28">
        <f t="shared" si="7"/>
        <v>6</v>
      </c>
      <c r="N24" s="45">
        <f t="shared" si="5"/>
        <v>0</v>
      </c>
      <c r="O24" s="5">
        <f t="shared" si="0"/>
        <v>276</v>
      </c>
    </row>
    <row r="25" spans="1:15">
      <c r="A25" s="32">
        <v>2019200516</v>
      </c>
      <c r="B25" s="8" t="s">
        <v>80</v>
      </c>
      <c r="C25" s="8">
        <v>18</v>
      </c>
      <c r="D25" s="8">
        <v>62</v>
      </c>
      <c r="E25" s="8">
        <v>3</v>
      </c>
      <c r="F25" s="8">
        <v>9</v>
      </c>
      <c r="G25" s="8">
        <v>8</v>
      </c>
      <c r="H25" s="8"/>
      <c r="I25" s="28">
        <f t="shared" si="1"/>
        <v>108</v>
      </c>
      <c r="J25" s="28">
        <f t="shared" si="2"/>
        <v>62</v>
      </c>
      <c r="K25" s="28">
        <f t="shared" si="6"/>
        <v>6</v>
      </c>
      <c r="L25" s="29">
        <f t="shared" si="6"/>
        <v>18</v>
      </c>
      <c r="M25" s="28">
        <f t="shared" si="7"/>
        <v>8</v>
      </c>
      <c r="N25" s="45">
        <f t="shared" si="5"/>
        <v>0</v>
      </c>
      <c r="O25" s="5">
        <f t="shared" si="0"/>
        <v>202</v>
      </c>
    </row>
    <row r="26" spans="1:15">
      <c r="A26" s="32">
        <v>2019200517</v>
      </c>
      <c r="B26" s="8" t="s">
        <v>81</v>
      </c>
      <c r="C26" s="8">
        <v>18</v>
      </c>
      <c r="D26" s="8">
        <v>73</v>
      </c>
      <c r="E26" s="8">
        <v>1</v>
      </c>
      <c r="F26" s="8">
        <v>3</v>
      </c>
      <c r="G26" s="8">
        <v>1</v>
      </c>
      <c r="H26" s="8"/>
      <c r="I26" s="28">
        <f t="shared" si="1"/>
        <v>108</v>
      </c>
      <c r="J26" s="28">
        <f t="shared" si="2"/>
        <v>73</v>
      </c>
      <c r="K26" s="28">
        <f t="shared" si="6"/>
        <v>2</v>
      </c>
      <c r="L26" s="29">
        <f t="shared" si="6"/>
        <v>6</v>
      </c>
      <c r="M26" s="28">
        <f t="shared" si="7"/>
        <v>1</v>
      </c>
      <c r="N26" s="45">
        <f t="shared" si="5"/>
        <v>0</v>
      </c>
      <c r="O26" s="5">
        <f t="shared" si="0"/>
        <v>190</v>
      </c>
    </row>
    <row r="27" spans="1:15">
      <c r="A27" s="8">
        <v>2019200518</v>
      </c>
      <c r="B27" s="8" t="s">
        <v>82</v>
      </c>
      <c r="C27" s="8">
        <v>20</v>
      </c>
      <c r="D27" s="8">
        <v>78</v>
      </c>
      <c r="E27" s="8">
        <v>3</v>
      </c>
      <c r="F27" s="8">
        <v>6</v>
      </c>
      <c r="G27" s="8">
        <v>8</v>
      </c>
      <c r="H27" s="8"/>
      <c r="I27" s="28">
        <f t="shared" si="1"/>
        <v>120</v>
      </c>
      <c r="J27" s="28">
        <f t="shared" si="2"/>
        <v>78</v>
      </c>
      <c r="K27" s="28">
        <f t="shared" si="6"/>
        <v>6</v>
      </c>
      <c r="L27" s="29">
        <f t="shared" si="6"/>
        <v>12</v>
      </c>
      <c r="M27" s="28">
        <f t="shared" si="7"/>
        <v>8</v>
      </c>
      <c r="N27" s="45">
        <f t="shared" si="5"/>
        <v>0</v>
      </c>
      <c r="O27" s="5">
        <f t="shared" si="0"/>
        <v>224</v>
      </c>
    </row>
    <row r="28" spans="1:15">
      <c r="A28" s="8">
        <v>2019200498</v>
      </c>
      <c r="B28" s="8" t="s">
        <v>83</v>
      </c>
      <c r="C28" s="8">
        <v>10</v>
      </c>
      <c r="D28" s="8">
        <v>10</v>
      </c>
      <c r="E28" s="8">
        <v>1</v>
      </c>
      <c r="F28" s="8">
        <v>6</v>
      </c>
      <c r="G28" s="8">
        <v>0</v>
      </c>
      <c r="H28" s="8"/>
      <c r="I28" s="28">
        <f t="shared" si="1"/>
        <v>60</v>
      </c>
      <c r="J28" s="28">
        <f t="shared" si="2"/>
        <v>10</v>
      </c>
      <c r="K28" s="28">
        <f t="shared" si="6"/>
        <v>2</v>
      </c>
      <c r="L28" s="29">
        <f t="shared" si="6"/>
        <v>12</v>
      </c>
      <c r="M28" s="28">
        <f t="shared" si="7"/>
        <v>0</v>
      </c>
      <c r="N28" s="45">
        <f t="shared" si="5"/>
        <v>0</v>
      </c>
      <c r="O28" s="5">
        <f t="shared" si="0"/>
        <v>84</v>
      </c>
    </row>
    <row r="29" spans="1:15">
      <c r="A29" s="32">
        <v>2020200551</v>
      </c>
      <c r="B29" s="8" t="s">
        <v>86</v>
      </c>
      <c r="C29" s="8">
        <v>20</v>
      </c>
      <c r="D29" s="8">
        <v>78</v>
      </c>
      <c r="E29" s="8">
        <v>2</v>
      </c>
      <c r="F29" s="8">
        <v>10</v>
      </c>
      <c r="G29" s="8">
        <v>6</v>
      </c>
      <c r="H29" s="8"/>
      <c r="I29" s="28">
        <f t="shared" si="1"/>
        <v>120</v>
      </c>
      <c r="J29" s="28">
        <f t="shared" si="2"/>
        <v>78</v>
      </c>
      <c r="K29" s="28">
        <f t="shared" si="6"/>
        <v>4</v>
      </c>
      <c r="L29" s="29">
        <f t="shared" si="6"/>
        <v>20</v>
      </c>
      <c r="M29" s="28">
        <f t="shared" si="7"/>
        <v>6</v>
      </c>
      <c r="N29" s="45">
        <f t="shared" si="5"/>
        <v>0</v>
      </c>
      <c r="O29" s="5">
        <f t="shared" si="0"/>
        <v>228</v>
      </c>
    </row>
    <row r="30" spans="1:15">
      <c r="A30" s="32">
        <v>2020200552</v>
      </c>
      <c r="B30" s="8" t="s">
        <v>87</v>
      </c>
      <c r="C30" s="8">
        <v>20</v>
      </c>
      <c r="D30" s="8">
        <v>73</v>
      </c>
      <c r="E30" s="8">
        <v>3</v>
      </c>
      <c r="F30" s="8">
        <v>11</v>
      </c>
      <c r="G30" s="8">
        <v>7</v>
      </c>
      <c r="H30" s="8"/>
      <c r="I30" s="28">
        <f t="shared" si="1"/>
        <v>120</v>
      </c>
      <c r="J30" s="28">
        <f t="shared" si="2"/>
        <v>73</v>
      </c>
      <c r="K30" s="28">
        <f t="shared" si="6"/>
        <v>6</v>
      </c>
      <c r="L30" s="29">
        <f t="shared" si="6"/>
        <v>22</v>
      </c>
      <c r="M30" s="28">
        <f t="shared" si="7"/>
        <v>7</v>
      </c>
      <c r="N30" s="45">
        <f t="shared" si="5"/>
        <v>0</v>
      </c>
      <c r="O30" s="5">
        <f t="shared" si="0"/>
        <v>228</v>
      </c>
    </row>
    <row r="31" spans="1:15">
      <c r="A31" s="8">
        <v>2020200574</v>
      </c>
      <c r="B31" s="8" t="s">
        <v>109</v>
      </c>
      <c r="C31" s="8">
        <v>0</v>
      </c>
      <c r="D31" s="8">
        <v>0</v>
      </c>
      <c r="E31" s="8">
        <v>1</v>
      </c>
      <c r="F31" s="8">
        <v>2</v>
      </c>
      <c r="G31" s="8">
        <v>4</v>
      </c>
      <c r="H31" s="8"/>
      <c r="I31" s="28">
        <f t="shared" si="1"/>
        <v>0</v>
      </c>
      <c r="J31" s="28">
        <f t="shared" si="2"/>
        <v>0</v>
      </c>
      <c r="K31" s="28">
        <f t="shared" si="6"/>
        <v>2</v>
      </c>
      <c r="L31" s="29">
        <f t="shared" si="6"/>
        <v>4</v>
      </c>
      <c r="M31" s="28">
        <f t="shared" si="7"/>
        <v>4</v>
      </c>
      <c r="N31" s="45">
        <f t="shared" si="5"/>
        <v>0</v>
      </c>
      <c r="O31" s="5">
        <f t="shared" si="0"/>
        <v>10</v>
      </c>
    </row>
    <row r="32" spans="1:15">
      <c r="A32" s="8">
        <v>2020200573</v>
      </c>
      <c r="B32" s="8" t="s">
        <v>110</v>
      </c>
      <c r="C32" s="8">
        <v>0</v>
      </c>
      <c r="D32" s="8">
        <v>0</v>
      </c>
      <c r="E32" s="8">
        <v>1</v>
      </c>
      <c r="F32" s="8">
        <v>1</v>
      </c>
      <c r="G32" s="8">
        <v>4</v>
      </c>
      <c r="H32" s="8"/>
      <c r="I32" s="28">
        <f t="shared" si="1"/>
        <v>0</v>
      </c>
      <c r="J32" s="28">
        <f t="shared" si="2"/>
        <v>0</v>
      </c>
      <c r="K32" s="28">
        <f t="shared" si="6"/>
        <v>2</v>
      </c>
      <c r="L32" s="29">
        <f t="shared" si="6"/>
        <v>2</v>
      </c>
      <c r="M32" s="28">
        <f t="shared" si="7"/>
        <v>4</v>
      </c>
      <c r="N32" s="45">
        <f t="shared" si="5"/>
        <v>0</v>
      </c>
      <c r="O32" s="5">
        <f t="shared" si="0"/>
        <v>8</v>
      </c>
    </row>
    <row r="33" spans="1:15">
      <c r="A33" s="8">
        <v>2021200578</v>
      </c>
      <c r="B33" s="8" t="s">
        <v>117</v>
      </c>
      <c r="C33" s="8">
        <v>0</v>
      </c>
      <c r="D33" s="8">
        <v>0</v>
      </c>
      <c r="E33" s="8">
        <v>0</v>
      </c>
      <c r="F33" s="8">
        <v>2</v>
      </c>
      <c r="G33" s="8">
        <v>3</v>
      </c>
      <c r="H33" s="8"/>
      <c r="I33" s="28">
        <f t="shared" si="1"/>
        <v>0</v>
      </c>
      <c r="J33" s="28">
        <f t="shared" si="2"/>
        <v>0</v>
      </c>
      <c r="K33" s="28">
        <f t="shared" si="6"/>
        <v>0</v>
      </c>
      <c r="L33" s="29">
        <f t="shared" si="6"/>
        <v>4</v>
      </c>
      <c r="M33" s="28">
        <f t="shared" si="7"/>
        <v>3</v>
      </c>
      <c r="N33" s="45">
        <f t="shared" si="5"/>
        <v>0</v>
      </c>
      <c r="O33" s="5">
        <f t="shared" si="0"/>
        <v>7</v>
      </c>
    </row>
    <row r="34" spans="1:15">
      <c r="A34" s="8">
        <v>1989100048</v>
      </c>
      <c r="B34" s="8" t="s">
        <v>113</v>
      </c>
      <c r="C34" s="8">
        <v>0</v>
      </c>
      <c r="D34" s="8">
        <v>0</v>
      </c>
      <c r="E34" s="8">
        <v>1</v>
      </c>
      <c r="F34" s="8">
        <v>1</v>
      </c>
      <c r="G34" s="8">
        <v>0</v>
      </c>
      <c r="H34" s="8"/>
      <c r="I34" s="28">
        <f t="shared" si="1"/>
        <v>0</v>
      </c>
      <c r="J34" s="28">
        <f t="shared" si="2"/>
        <v>0</v>
      </c>
      <c r="K34" s="28">
        <f t="shared" si="6"/>
        <v>2</v>
      </c>
      <c r="L34" s="29">
        <f t="shared" si="6"/>
        <v>2</v>
      </c>
      <c r="M34" s="28">
        <f t="shared" si="7"/>
        <v>0</v>
      </c>
      <c r="N34" s="45">
        <f t="shared" si="5"/>
        <v>0</v>
      </c>
      <c r="O34" s="5">
        <f t="shared" si="0"/>
        <v>4</v>
      </c>
    </row>
    <row r="35" spans="1:15">
      <c r="A35" s="89">
        <v>1995200259</v>
      </c>
      <c r="B35" s="3" t="s">
        <v>42</v>
      </c>
      <c r="C35" s="8">
        <v>0</v>
      </c>
      <c r="D35" s="8">
        <v>0</v>
      </c>
      <c r="E35" s="8">
        <v>1</v>
      </c>
      <c r="F35" s="8">
        <v>1</v>
      </c>
      <c r="G35" s="8">
        <v>0</v>
      </c>
      <c r="H35" s="8">
        <v>10</v>
      </c>
      <c r="I35" s="28">
        <f t="shared" si="1"/>
        <v>0</v>
      </c>
      <c r="J35" s="28">
        <f t="shared" si="2"/>
        <v>0</v>
      </c>
      <c r="K35" s="28">
        <f t="shared" si="6"/>
        <v>2</v>
      </c>
      <c r="L35" s="29">
        <f t="shared" si="6"/>
        <v>2</v>
      </c>
      <c r="M35" s="28">
        <f t="shared" si="7"/>
        <v>0</v>
      </c>
      <c r="N35" s="45">
        <f t="shared" si="5"/>
        <v>10</v>
      </c>
      <c r="O35" s="5">
        <f t="shared" si="0"/>
        <v>14</v>
      </c>
    </row>
    <row r="36" spans="1:15">
      <c r="A36" s="8">
        <v>2003210278</v>
      </c>
      <c r="B36" s="8" t="s">
        <v>85</v>
      </c>
      <c r="C36" s="8">
        <v>0</v>
      </c>
      <c r="D36" s="8">
        <v>0</v>
      </c>
      <c r="E36" s="8">
        <v>1</v>
      </c>
      <c r="F36" s="8">
        <v>1</v>
      </c>
      <c r="G36" s="8">
        <v>0</v>
      </c>
      <c r="H36" s="8"/>
      <c r="I36" s="28">
        <f t="shared" si="1"/>
        <v>0</v>
      </c>
      <c r="J36" s="28">
        <f t="shared" si="2"/>
        <v>0</v>
      </c>
      <c r="K36" s="28">
        <f t="shared" si="6"/>
        <v>2</v>
      </c>
      <c r="L36" s="29">
        <f t="shared" si="6"/>
        <v>2</v>
      </c>
      <c r="M36" s="28">
        <f t="shared" si="7"/>
        <v>0</v>
      </c>
      <c r="N36" s="45">
        <f t="shared" si="5"/>
        <v>0</v>
      </c>
      <c r="O36" s="5">
        <f t="shared" si="0"/>
        <v>4</v>
      </c>
    </row>
    <row r="37" spans="1:15">
      <c r="A37" s="144">
        <v>1984200249</v>
      </c>
      <c r="B37" s="8" t="s">
        <v>128</v>
      </c>
      <c r="C37" s="8">
        <v>0</v>
      </c>
      <c r="D37" s="8">
        <v>0</v>
      </c>
      <c r="E37" s="8">
        <v>1</v>
      </c>
      <c r="F37" s="8">
        <v>1</v>
      </c>
      <c r="G37" s="8">
        <v>0</v>
      </c>
      <c r="H37" s="8"/>
      <c r="I37" s="28">
        <f t="shared" si="1"/>
        <v>0</v>
      </c>
      <c r="J37" s="28">
        <f t="shared" si="2"/>
        <v>0</v>
      </c>
      <c r="K37" s="28">
        <f t="shared" si="6"/>
        <v>2</v>
      </c>
      <c r="L37" s="29">
        <f t="shared" si="6"/>
        <v>2</v>
      </c>
      <c r="M37" s="28">
        <f t="shared" si="7"/>
        <v>0</v>
      </c>
      <c r="N37" s="45">
        <f t="shared" si="5"/>
        <v>0</v>
      </c>
      <c r="O37" s="5">
        <f t="shared" si="0"/>
        <v>4</v>
      </c>
    </row>
  </sheetData>
  <mergeCells count="10">
    <mergeCell ref="A4:A5"/>
    <mergeCell ref="B4:B5"/>
    <mergeCell ref="C4:H4"/>
    <mergeCell ref="I4:O4"/>
    <mergeCell ref="A1:O1"/>
    <mergeCell ref="A2:B2"/>
    <mergeCell ref="C2:D2"/>
    <mergeCell ref="F2:G2"/>
    <mergeCell ref="H2:I2"/>
    <mergeCell ref="A3:O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9"/>
  <sheetViews>
    <sheetView topLeftCell="A64" workbookViewId="0">
      <selection activeCell="B9" sqref="B9"/>
    </sheetView>
  </sheetViews>
  <sheetFormatPr defaultRowHeight="14.25"/>
  <cols>
    <col min="1" max="1" width="9" style="194"/>
    <col min="2" max="2" width="20.875" style="194" customWidth="1"/>
    <col min="3" max="3" width="10.5" style="194" customWidth="1"/>
    <col min="4" max="5" width="9" style="194"/>
    <col min="6" max="6" width="12.75" style="194" customWidth="1"/>
    <col min="7" max="16384" width="9" style="194"/>
  </cols>
  <sheetData>
    <row r="1" spans="1:7" ht="21" thickBot="1">
      <c r="A1" s="267" t="s">
        <v>232</v>
      </c>
      <c r="B1" s="267"/>
      <c r="C1" s="267"/>
      <c r="D1" s="267"/>
      <c r="E1" s="267"/>
      <c r="F1" s="267"/>
      <c r="G1" s="267"/>
    </row>
    <row r="2" spans="1:7" ht="15" thickBot="1">
      <c r="A2" s="268" t="s">
        <v>233</v>
      </c>
      <c r="B2" s="269"/>
      <c r="C2" s="269"/>
      <c r="D2" s="269"/>
      <c r="E2" s="269"/>
      <c r="F2" s="269"/>
      <c r="G2" s="270"/>
    </row>
    <row r="3" spans="1:7">
      <c r="A3" s="169" t="s">
        <v>0</v>
      </c>
      <c r="B3" s="170" t="s">
        <v>234</v>
      </c>
      <c r="C3" s="170" t="s">
        <v>235</v>
      </c>
      <c r="D3" s="171" t="s">
        <v>236</v>
      </c>
      <c r="E3" s="170" t="s">
        <v>237</v>
      </c>
      <c r="F3" s="172" t="s">
        <v>238</v>
      </c>
      <c r="G3" s="172" t="s">
        <v>114</v>
      </c>
    </row>
    <row r="4" spans="1:7">
      <c r="A4" s="173" t="s">
        <v>147</v>
      </c>
      <c r="B4" s="195" t="s">
        <v>181</v>
      </c>
      <c r="C4" s="174" t="s">
        <v>239</v>
      </c>
      <c r="D4" s="175" t="s">
        <v>240</v>
      </c>
      <c r="E4" s="110">
        <v>49</v>
      </c>
      <c r="F4" s="176" t="s">
        <v>241</v>
      </c>
      <c r="G4" s="177"/>
    </row>
    <row r="5" spans="1:7">
      <c r="A5" s="173" t="s">
        <v>149</v>
      </c>
      <c r="B5" s="195" t="s">
        <v>181</v>
      </c>
      <c r="C5" s="174" t="s">
        <v>242</v>
      </c>
      <c r="D5" s="175" t="s">
        <v>240</v>
      </c>
      <c r="E5" s="110">
        <v>43</v>
      </c>
      <c r="F5" s="176" t="s">
        <v>243</v>
      </c>
      <c r="G5" s="177"/>
    </row>
    <row r="6" spans="1:7">
      <c r="A6" s="173" t="s">
        <v>142</v>
      </c>
      <c r="B6" s="195" t="s">
        <v>181</v>
      </c>
      <c r="C6" s="174" t="s">
        <v>244</v>
      </c>
      <c r="D6" s="175" t="s">
        <v>240</v>
      </c>
      <c r="E6" s="110">
        <v>47</v>
      </c>
      <c r="F6" s="176" t="s">
        <v>245</v>
      </c>
      <c r="G6" s="177"/>
    </row>
    <row r="7" spans="1:7">
      <c r="A7" s="173" t="s">
        <v>143</v>
      </c>
      <c r="B7" s="195" t="s">
        <v>181</v>
      </c>
      <c r="C7" s="174" t="s">
        <v>246</v>
      </c>
      <c r="D7" s="175" t="s">
        <v>240</v>
      </c>
      <c r="E7" s="110">
        <v>46</v>
      </c>
      <c r="F7" s="176" t="s">
        <v>247</v>
      </c>
      <c r="G7" s="177"/>
    </row>
    <row r="8" spans="1:7">
      <c r="A8" s="173" t="s">
        <v>203</v>
      </c>
      <c r="B8" s="195" t="s">
        <v>181</v>
      </c>
      <c r="C8" s="174" t="s">
        <v>248</v>
      </c>
      <c r="D8" s="175" t="s">
        <v>240</v>
      </c>
      <c r="E8" s="110">
        <v>48</v>
      </c>
      <c r="F8" s="176" t="s">
        <v>249</v>
      </c>
      <c r="G8" s="177"/>
    </row>
    <row r="9" spans="1:7">
      <c r="A9" s="173" t="s">
        <v>202</v>
      </c>
      <c r="B9" s="195" t="s">
        <v>181</v>
      </c>
      <c r="C9" s="174" t="s">
        <v>250</v>
      </c>
      <c r="D9" s="175" t="s">
        <v>240</v>
      </c>
      <c r="E9" s="110">
        <v>49</v>
      </c>
      <c r="F9" s="176" t="s">
        <v>251</v>
      </c>
      <c r="G9" s="178"/>
    </row>
    <row r="10" spans="1:7">
      <c r="A10" s="110" t="s">
        <v>252</v>
      </c>
      <c r="B10" s="195" t="s">
        <v>213</v>
      </c>
      <c r="C10" s="174" t="s">
        <v>253</v>
      </c>
      <c r="D10" s="175" t="s">
        <v>240</v>
      </c>
      <c r="E10" s="110">
        <v>34</v>
      </c>
      <c r="F10" s="176" t="s">
        <v>254</v>
      </c>
      <c r="G10" s="178"/>
    </row>
    <row r="11" spans="1:7">
      <c r="A11" s="110" t="s">
        <v>255</v>
      </c>
      <c r="B11" s="195" t="s">
        <v>213</v>
      </c>
      <c r="C11" s="174" t="s">
        <v>256</v>
      </c>
      <c r="D11" s="175" t="s">
        <v>240</v>
      </c>
      <c r="E11" s="110">
        <v>36</v>
      </c>
      <c r="F11" s="176" t="s">
        <v>257</v>
      </c>
      <c r="G11" s="178"/>
    </row>
    <row r="12" spans="1:7">
      <c r="A12" s="110" t="s">
        <v>258</v>
      </c>
      <c r="B12" s="195" t="s">
        <v>213</v>
      </c>
      <c r="C12" s="174" t="s">
        <v>259</v>
      </c>
      <c r="D12" s="175" t="s">
        <v>240</v>
      </c>
      <c r="E12" s="110">
        <v>38</v>
      </c>
      <c r="F12" s="176" t="s">
        <v>101</v>
      </c>
      <c r="G12" s="178"/>
    </row>
    <row r="13" spans="1:7">
      <c r="A13" s="110" t="s">
        <v>260</v>
      </c>
      <c r="B13" s="195" t="s">
        <v>213</v>
      </c>
      <c r="C13" s="174" t="s">
        <v>261</v>
      </c>
      <c r="D13" s="175" t="s">
        <v>240</v>
      </c>
      <c r="E13" s="110">
        <v>33</v>
      </c>
      <c r="F13" s="176" t="s">
        <v>100</v>
      </c>
      <c r="G13" s="178"/>
    </row>
    <row r="14" spans="1:7">
      <c r="A14" s="110" t="s">
        <v>262</v>
      </c>
      <c r="B14" s="195" t="s">
        <v>213</v>
      </c>
      <c r="C14" s="174" t="s">
        <v>263</v>
      </c>
      <c r="D14" s="175" t="s">
        <v>240</v>
      </c>
      <c r="E14" s="110">
        <v>38</v>
      </c>
      <c r="F14" s="176" t="s">
        <v>110</v>
      </c>
      <c r="G14" s="178"/>
    </row>
    <row r="15" spans="1:7">
      <c r="A15" s="110" t="s">
        <v>264</v>
      </c>
      <c r="B15" s="195" t="s">
        <v>213</v>
      </c>
      <c r="C15" s="174" t="s">
        <v>265</v>
      </c>
      <c r="D15" s="175" t="s">
        <v>240</v>
      </c>
      <c r="E15" s="110">
        <v>37</v>
      </c>
      <c r="F15" s="176" t="s">
        <v>109</v>
      </c>
      <c r="G15" s="178"/>
    </row>
    <row r="16" spans="1:7" ht="15" thickBot="1">
      <c r="A16" s="110" t="s">
        <v>197</v>
      </c>
      <c r="B16" s="195" t="s">
        <v>213</v>
      </c>
      <c r="C16" s="174" t="s">
        <v>266</v>
      </c>
      <c r="D16" s="175" t="s">
        <v>240</v>
      </c>
      <c r="E16" s="110">
        <v>43</v>
      </c>
      <c r="F16" s="176" t="s">
        <v>267</v>
      </c>
      <c r="G16" s="178"/>
    </row>
    <row r="17" spans="1:7" ht="15" thickBot="1">
      <c r="A17" s="268" t="s">
        <v>268</v>
      </c>
      <c r="B17" s="269"/>
      <c r="C17" s="269"/>
      <c r="D17" s="269"/>
      <c r="E17" s="269"/>
      <c r="F17" s="269"/>
      <c r="G17" s="270"/>
    </row>
    <row r="18" spans="1:7">
      <c r="A18" s="179" t="s">
        <v>0</v>
      </c>
      <c r="B18" s="180" t="s">
        <v>234</v>
      </c>
      <c r="C18" s="180" t="s">
        <v>235</v>
      </c>
      <c r="D18" s="181" t="s">
        <v>236</v>
      </c>
      <c r="E18" s="180" t="s">
        <v>237</v>
      </c>
      <c r="F18" s="182" t="s">
        <v>238</v>
      </c>
      <c r="G18" s="182" t="s">
        <v>114</v>
      </c>
    </row>
    <row r="19" spans="1:7">
      <c r="A19" s="173" t="s">
        <v>147</v>
      </c>
      <c r="B19" s="195" t="s">
        <v>204</v>
      </c>
      <c r="C19" s="174" t="s">
        <v>239</v>
      </c>
      <c r="D19" s="175" t="s">
        <v>240</v>
      </c>
      <c r="E19" s="110">
        <v>49</v>
      </c>
      <c r="F19" s="176" t="s">
        <v>241</v>
      </c>
      <c r="G19" s="183"/>
    </row>
    <row r="20" spans="1:7">
      <c r="A20" s="173" t="s">
        <v>149</v>
      </c>
      <c r="B20" s="195" t="s">
        <v>204</v>
      </c>
      <c r="C20" s="174" t="s">
        <v>242</v>
      </c>
      <c r="D20" s="175" t="s">
        <v>240</v>
      </c>
      <c r="E20" s="110">
        <v>43</v>
      </c>
      <c r="F20" s="176" t="s">
        <v>243</v>
      </c>
      <c r="G20" s="183"/>
    </row>
    <row r="21" spans="1:7">
      <c r="A21" s="173" t="s">
        <v>142</v>
      </c>
      <c r="B21" s="195" t="s">
        <v>204</v>
      </c>
      <c r="C21" s="174" t="s">
        <v>244</v>
      </c>
      <c r="D21" s="175" t="s">
        <v>240</v>
      </c>
      <c r="E21" s="110">
        <v>47</v>
      </c>
      <c r="F21" s="176" t="s">
        <v>245</v>
      </c>
      <c r="G21" s="183"/>
    </row>
    <row r="22" spans="1:7">
      <c r="A22" s="173" t="s">
        <v>143</v>
      </c>
      <c r="B22" s="195" t="s">
        <v>204</v>
      </c>
      <c r="C22" s="174" t="s">
        <v>246</v>
      </c>
      <c r="D22" s="175" t="s">
        <v>240</v>
      </c>
      <c r="E22" s="110">
        <v>46</v>
      </c>
      <c r="F22" s="176" t="s">
        <v>247</v>
      </c>
      <c r="G22" s="183"/>
    </row>
    <row r="23" spans="1:7">
      <c r="A23" s="173" t="s">
        <v>203</v>
      </c>
      <c r="B23" s="195" t="s">
        <v>204</v>
      </c>
      <c r="C23" s="174" t="s">
        <v>248</v>
      </c>
      <c r="D23" s="175" t="s">
        <v>240</v>
      </c>
      <c r="E23" s="110">
        <v>48</v>
      </c>
      <c r="F23" s="176" t="s">
        <v>249</v>
      </c>
      <c r="G23" s="183"/>
    </row>
    <row r="24" spans="1:7">
      <c r="A24" s="173" t="s">
        <v>202</v>
      </c>
      <c r="B24" s="195" t="s">
        <v>204</v>
      </c>
      <c r="C24" s="174" t="s">
        <v>269</v>
      </c>
      <c r="D24" s="175" t="s">
        <v>240</v>
      </c>
      <c r="E24" s="110">
        <v>49</v>
      </c>
      <c r="F24" s="176" t="s">
        <v>251</v>
      </c>
      <c r="G24" s="183"/>
    </row>
    <row r="25" spans="1:7">
      <c r="A25" s="110" t="s">
        <v>252</v>
      </c>
      <c r="B25" s="195" t="s">
        <v>182</v>
      </c>
      <c r="C25" s="174" t="s">
        <v>253</v>
      </c>
      <c r="D25" s="175" t="s">
        <v>240</v>
      </c>
      <c r="E25" s="110">
        <v>34</v>
      </c>
      <c r="F25" s="176" t="s">
        <v>254</v>
      </c>
      <c r="G25" s="183"/>
    </row>
    <row r="26" spans="1:7">
      <c r="A26" s="110" t="s">
        <v>255</v>
      </c>
      <c r="B26" s="195" t="s">
        <v>182</v>
      </c>
      <c r="C26" s="174" t="s">
        <v>256</v>
      </c>
      <c r="D26" s="175" t="s">
        <v>240</v>
      </c>
      <c r="E26" s="110">
        <v>36</v>
      </c>
      <c r="F26" s="176" t="s">
        <v>257</v>
      </c>
      <c r="G26" s="183"/>
    </row>
    <row r="27" spans="1:7">
      <c r="A27" s="110" t="s">
        <v>258</v>
      </c>
      <c r="B27" s="195" t="s">
        <v>182</v>
      </c>
      <c r="C27" s="174" t="s">
        <v>259</v>
      </c>
      <c r="D27" s="175" t="s">
        <v>240</v>
      </c>
      <c r="E27" s="110">
        <v>38</v>
      </c>
      <c r="F27" s="176" t="s">
        <v>101</v>
      </c>
      <c r="G27" s="183"/>
    </row>
    <row r="28" spans="1:7">
      <c r="A28" s="110" t="s">
        <v>260</v>
      </c>
      <c r="B28" s="195" t="s">
        <v>182</v>
      </c>
      <c r="C28" s="174" t="s">
        <v>261</v>
      </c>
      <c r="D28" s="175" t="s">
        <v>240</v>
      </c>
      <c r="E28" s="110">
        <v>33</v>
      </c>
      <c r="F28" s="176" t="s">
        <v>100</v>
      </c>
      <c r="G28" s="183"/>
    </row>
    <row r="29" spans="1:7">
      <c r="A29" s="110" t="s">
        <v>262</v>
      </c>
      <c r="B29" s="195" t="s">
        <v>182</v>
      </c>
      <c r="C29" s="174" t="s">
        <v>263</v>
      </c>
      <c r="D29" s="175" t="s">
        <v>240</v>
      </c>
      <c r="E29" s="110">
        <v>38</v>
      </c>
      <c r="F29" s="176" t="s">
        <v>110</v>
      </c>
      <c r="G29" s="183"/>
    </row>
    <row r="30" spans="1:7">
      <c r="A30" s="110" t="s">
        <v>264</v>
      </c>
      <c r="B30" s="195" t="s">
        <v>182</v>
      </c>
      <c r="C30" s="174" t="s">
        <v>265</v>
      </c>
      <c r="D30" s="175" t="s">
        <v>240</v>
      </c>
      <c r="E30" s="110">
        <v>37</v>
      </c>
      <c r="F30" s="176" t="s">
        <v>109</v>
      </c>
      <c r="G30" s="183"/>
    </row>
    <row r="31" spans="1:7" ht="15" thickBot="1">
      <c r="A31" s="110" t="s">
        <v>197</v>
      </c>
      <c r="B31" s="195" t="s">
        <v>182</v>
      </c>
      <c r="C31" s="174" t="s">
        <v>266</v>
      </c>
      <c r="D31" s="175" t="s">
        <v>240</v>
      </c>
      <c r="E31" s="110">
        <v>43</v>
      </c>
      <c r="F31" s="176" t="s">
        <v>267</v>
      </c>
      <c r="G31" s="177"/>
    </row>
    <row r="32" spans="1:7" ht="15" thickBot="1">
      <c r="A32" s="268" t="s">
        <v>270</v>
      </c>
      <c r="B32" s="269"/>
      <c r="C32" s="269"/>
      <c r="D32" s="269"/>
      <c r="E32" s="269"/>
      <c r="F32" s="269"/>
      <c r="G32" s="270"/>
    </row>
    <row r="33" spans="1:7">
      <c r="A33" s="169" t="s">
        <v>0</v>
      </c>
      <c r="B33" s="170" t="s">
        <v>234</v>
      </c>
      <c r="C33" s="170" t="s">
        <v>235</v>
      </c>
      <c r="D33" s="171" t="s">
        <v>236</v>
      </c>
      <c r="E33" s="170" t="s">
        <v>237</v>
      </c>
      <c r="F33" s="172" t="s">
        <v>238</v>
      </c>
      <c r="G33" s="172" t="s">
        <v>114</v>
      </c>
    </row>
    <row r="34" spans="1:7">
      <c r="A34" s="195" t="s">
        <v>90</v>
      </c>
      <c r="B34" s="196" t="s">
        <v>271</v>
      </c>
      <c r="C34" s="174" t="s">
        <v>239</v>
      </c>
      <c r="D34" s="175" t="s">
        <v>240</v>
      </c>
      <c r="E34" s="110">
        <v>37</v>
      </c>
      <c r="F34" s="176" t="s">
        <v>272</v>
      </c>
      <c r="G34" s="178"/>
    </row>
    <row r="35" spans="1:7">
      <c r="A35" s="195" t="s">
        <v>193</v>
      </c>
      <c r="B35" s="196" t="s">
        <v>273</v>
      </c>
      <c r="C35" s="174" t="s">
        <v>242</v>
      </c>
      <c r="D35" s="175" t="s">
        <v>240</v>
      </c>
      <c r="E35" s="197">
        <v>34</v>
      </c>
      <c r="F35" s="176" t="s">
        <v>274</v>
      </c>
      <c r="G35" s="178"/>
    </row>
    <row r="36" spans="1:7">
      <c r="A36" s="195" t="s">
        <v>134</v>
      </c>
      <c r="B36" s="196" t="s">
        <v>273</v>
      </c>
      <c r="C36" s="174" t="s">
        <v>246</v>
      </c>
      <c r="D36" s="175" t="s">
        <v>240</v>
      </c>
      <c r="E36" s="197">
        <v>32</v>
      </c>
      <c r="F36" s="176" t="s">
        <v>275</v>
      </c>
      <c r="G36" s="178"/>
    </row>
    <row r="37" spans="1:7">
      <c r="A37" s="195" t="s">
        <v>78</v>
      </c>
      <c r="B37" s="196" t="s">
        <v>276</v>
      </c>
      <c r="C37" s="174" t="s">
        <v>277</v>
      </c>
      <c r="D37" s="175" t="s">
        <v>240</v>
      </c>
      <c r="E37" s="110">
        <v>42</v>
      </c>
      <c r="F37" s="176" t="s">
        <v>278</v>
      </c>
      <c r="G37" s="178"/>
    </row>
    <row r="38" spans="1:7">
      <c r="A38" s="195" t="s">
        <v>199</v>
      </c>
      <c r="B38" s="198" t="s">
        <v>279</v>
      </c>
      <c r="C38" s="174" t="s">
        <v>248</v>
      </c>
      <c r="D38" s="175" t="s">
        <v>240</v>
      </c>
      <c r="E38" s="197">
        <v>29</v>
      </c>
      <c r="F38" s="176" t="s">
        <v>280</v>
      </c>
      <c r="G38" s="178"/>
    </row>
    <row r="39" spans="1:7">
      <c r="A39" s="195" t="s">
        <v>191</v>
      </c>
      <c r="B39" s="198" t="s">
        <v>279</v>
      </c>
      <c r="C39" s="174" t="s">
        <v>269</v>
      </c>
      <c r="D39" s="175" t="s">
        <v>240</v>
      </c>
      <c r="E39" s="197">
        <v>26</v>
      </c>
      <c r="F39" s="176" t="s">
        <v>281</v>
      </c>
      <c r="G39" s="178"/>
    </row>
    <row r="40" spans="1:7">
      <c r="A40" s="195" t="s">
        <v>107</v>
      </c>
      <c r="B40" s="196" t="s">
        <v>136</v>
      </c>
      <c r="C40" s="174" t="s">
        <v>253</v>
      </c>
      <c r="D40" s="175" t="s">
        <v>240</v>
      </c>
      <c r="E40" s="100">
        <v>37</v>
      </c>
      <c r="F40" s="176" t="s">
        <v>254</v>
      </c>
      <c r="G40" s="178"/>
    </row>
    <row r="41" spans="1:7">
      <c r="A41" s="195" t="s">
        <v>108</v>
      </c>
      <c r="B41" s="198" t="s">
        <v>282</v>
      </c>
      <c r="C41" s="174" t="s">
        <v>256</v>
      </c>
      <c r="D41" s="175" t="s">
        <v>240</v>
      </c>
      <c r="E41" s="104">
        <v>33</v>
      </c>
      <c r="F41" s="176" t="s">
        <v>257</v>
      </c>
      <c r="G41" s="178"/>
    </row>
    <row r="42" spans="1:7">
      <c r="A42" s="195" t="s">
        <v>167</v>
      </c>
      <c r="B42" s="198" t="s">
        <v>282</v>
      </c>
      <c r="C42" s="174" t="s">
        <v>259</v>
      </c>
      <c r="D42" s="175" t="s">
        <v>240</v>
      </c>
      <c r="E42" s="100">
        <v>38</v>
      </c>
      <c r="F42" s="176" t="s">
        <v>101</v>
      </c>
      <c r="G42" s="178"/>
    </row>
    <row r="43" spans="1:7">
      <c r="A43" s="195" t="s">
        <v>105</v>
      </c>
      <c r="B43" s="198" t="s">
        <v>283</v>
      </c>
      <c r="C43" s="174" t="s">
        <v>265</v>
      </c>
      <c r="D43" s="175" t="s">
        <v>240</v>
      </c>
      <c r="E43" s="197">
        <v>31</v>
      </c>
      <c r="F43" s="176" t="s">
        <v>100</v>
      </c>
      <c r="G43" s="178"/>
    </row>
    <row r="44" spans="1:7">
      <c r="A44" s="195" t="s">
        <v>106</v>
      </c>
      <c r="B44" s="198" t="s">
        <v>222</v>
      </c>
      <c r="C44" s="174" t="s">
        <v>263</v>
      </c>
      <c r="D44" s="175" t="s">
        <v>240</v>
      </c>
      <c r="E44" s="197">
        <v>30</v>
      </c>
      <c r="F44" s="176" t="s">
        <v>110</v>
      </c>
      <c r="G44" s="178"/>
    </row>
    <row r="45" spans="1:7" ht="22.5">
      <c r="A45" s="196" t="s">
        <v>152</v>
      </c>
      <c r="B45" s="196" t="s">
        <v>284</v>
      </c>
      <c r="C45" s="174" t="s">
        <v>285</v>
      </c>
      <c r="D45" s="175" t="s">
        <v>240</v>
      </c>
      <c r="E45" s="197">
        <v>19</v>
      </c>
      <c r="F45" s="176" t="s">
        <v>109</v>
      </c>
      <c r="G45" s="178"/>
    </row>
    <row r="46" spans="1:7" ht="15" thickBot="1">
      <c r="A46" s="196" t="s">
        <v>286</v>
      </c>
      <c r="B46" s="196" t="s">
        <v>287</v>
      </c>
      <c r="C46" s="174" t="s">
        <v>266</v>
      </c>
      <c r="D46" s="175" t="s">
        <v>240</v>
      </c>
      <c r="E46" s="197">
        <v>24</v>
      </c>
      <c r="F46" s="176" t="s">
        <v>288</v>
      </c>
      <c r="G46" s="178"/>
    </row>
    <row r="47" spans="1:7" ht="15" thickBot="1">
      <c r="A47" s="268" t="s">
        <v>289</v>
      </c>
      <c r="B47" s="269"/>
      <c r="C47" s="269"/>
      <c r="D47" s="269"/>
      <c r="E47" s="269"/>
      <c r="F47" s="269"/>
      <c r="G47" s="270"/>
    </row>
    <row r="48" spans="1:7">
      <c r="A48" s="169" t="s">
        <v>0</v>
      </c>
      <c r="B48" s="170" t="s">
        <v>234</v>
      </c>
      <c r="C48" s="170" t="s">
        <v>235</v>
      </c>
      <c r="D48" s="171" t="s">
        <v>236</v>
      </c>
      <c r="E48" s="170" t="s">
        <v>237</v>
      </c>
      <c r="F48" s="172" t="s">
        <v>238</v>
      </c>
      <c r="G48" s="172" t="s">
        <v>114</v>
      </c>
    </row>
    <row r="49" spans="1:7">
      <c r="A49" s="195" t="s">
        <v>90</v>
      </c>
      <c r="B49" s="199" t="s">
        <v>180</v>
      </c>
      <c r="C49" s="174" t="s">
        <v>290</v>
      </c>
      <c r="D49" s="175" t="s">
        <v>240</v>
      </c>
      <c r="E49" s="110">
        <v>37</v>
      </c>
      <c r="F49" s="176" t="s">
        <v>291</v>
      </c>
      <c r="G49" s="183"/>
    </row>
    <row r="50" spans="1:7">
      <c r="A50" s="195" t="s">
        <v>193</v>
      </c>
      <c r="B50" s="199" t="s">
        <v>192</v>
      </c>
      <c r="C50" s="174" t="s">
        <v>242</v>
      </c>
      <c r="D50" s="175" t="s">
        <v>240</v>
      </c>
      <c r="E50" s="197">
        <v>34</v>
      </c>
      <c r="F50" s="176" t="s">
        <v>292</v>
      </c>
      <c r="G50" s="183"/>
    </row>
    <row r="51" spans="1:7">
      <c r="A51" s="195" t="s">
        <v>134</v>
      </c>
      <c r="B51" s="199" t="s">
        <v>192</v>
      </c>
      <c r="C51" s="174" t="s">
        <v>259</v>
      </c>
      <c r="D51" s="175" t="s">
        <v>240</v>
      </c>
      <c r="E51" s="197">
        <v>32</v>
      </c>
      <c r="F51" s="176" t="s">
        <v>293</v>
      </c>
      <c r="G51" s="183"/>
    </row>
    <row r="52" spans="1:7">
      <c r="A52" s="195" t="s">
        <v>78</v>
      </c>
      <c r="B52" s="198" t="s">
        <v>179</v>
      </c>
      <c r="C52" s="174" t="s">
        <v>239</v>
      </c>
      <c r="D52" s="175" t="s">
        <v>240</v>
      </c>
      <c r="E52" s="110">
        <v>42</v>
      </c>
      <c r="F52" s="176" t="s">
        <v>278</v>
      </c>
      <c r="G52" s="183"/>
    </row>
    <row r="53" spans="1:7">
      <c r="A53" s="195" t="s">
        <v>199</v>
      </c>
      <c r="B53" s="198" t="s">
        <v>190</v>
      </c>
      <c r="C53" s="174" t="s">
        <v>261</v>
      </c>
      <c r="D53" s="175" t="s">
        <v>240</v>
      </c>
      <c r="E53" s="197">
        <v>29</v>
      </c>
      <c r="F53" s="176" t="s">
        <v>294</v>
      </c>
      <c r="G53" s="183"/>
    </row>
    <row r="54" spans="1:7">
      <c r="A54" s="195" t="s">
        <v>191</v>
      </c>
      <c r="B54" s="198" t="s">
        <v>190</v>
      </c>
      <c r="C54" s="174" t="s">
        <v>269</v>
      </c>
      <c r="D54" s="175" t="s">
        <v>240</v>
      </c>
      <c r="E54" s="197">
        <v>26</v>
      </c>
      <c r="F54" s="176" t="s">
        <v>281</v>
      </c>
      <c r="G54" s="183"/>
    </row>
    <row r="55" spans="1:7">
      <c r="A55" s="195" t="s">
        <v>107</v>
      </c>
      <c r="B55" s="198" t="s">
        <v>154</v>
      </c>
      <c r="C55" s="174" t="s">
        <v>253</v>
      </c>
      <c r="D55" s="175" t="s">
        <v>240</v>
      </c>
      <c r="E55" s="100">
        <v>37</v>
      </c>
      <c r="F55" s="176" t="s">
        <v>254</v>
      </c>
      <c r="G55" s="183"/>
    </row>
    <row r="56" spans="1:7">
      <c r="A56" s="195" t="s">
        <v>108</v>
      </c>
      <c r="B56" s="198" t="s">
        <v>154</v>
      </c>
      <c r="C56" s="174" t="s">
        <v>256</v>
      </c>
      <c r="D56" s="175" t="s">
        <v>240</v>
      </c>
      <c r="E56" s="104">
        <v>33</v>
      </c>
      <c r="F56" s="176" t="s">
        <v>257</v>
      </c>
      <c r="G56" s="183"/>
    </row>
    <row r="57" spans="1:7">
      <c r="A57" s="195" t="s">
        <v>167</v>
      </c>
      <c r="B57" s="198" t="s">
        <v>154</v>
      </c>
      <c r="C57" s="174" t="s">
        <v>277</v>
      </c>
      <c r="D57" s="175" t="s">
        <v>240</v>
      </c>
      <c r="E57" s="100">
        <v>38</v>
      </c>
      <c r="F57" s="176" t="s">
        <v>101</v>
      </c>
      <c r="G57" s="183"/>
    </row>
    <row r="58" spans="1:7" ht="22.5">
      <c r="A58" s="196" t="s">
        <v>152</v>
      </c>
      <c r="B58" s="196" t="s">
        <v>295</v>
      </c>
      <c r="C58" s="174" t="s">
        <v>296</v>
      </c>
      <c r="D58" s="175" t="s">
        <v>240</v>
      </c>
      <c r="E58" s="110">
        <v>19</v>
      </c>
      <c r="F58" s="176" t="s">
        <v>100</v>
      </c>
      <c r="G58" s="183"/>
    </row>
    <row r="59" spans="1:7">
      <c r="A59" s="261" t="s">
        <v>297</v>
      </c>
      <c r="B59" s="262"/>
      <c r="C59" s="262"/>
      <c r="D59" s="262"/>
      <c r="E59" s="262"/>
      <c r="F59" s="262"/>
      <c r="G59" s="263"/>
    </row>
    <row r="60" spans="1:7">
      <c r="A60" s="169" t="s">
        <v>0</v>
      </c>
      <c r="B60" s="170" t="s">
        <v>234</v>
      </c>
      <c r="C60" s="170" t="s">
        <v>235</v>
      </c>
      <c r="D60" s="171" t="s">
        <v>236</v>
      </c>
      <c r="E60" s="170" t="s">
        <v>237</v>
      </c>
      <c r="F60" s="172" t="s">
        <v>238</v>
      </c>
      <c r="G60" s="172" t="s">
        <v>114</v>
      </c>
    </row>
    <row r="61" spans="1:7">
      <c r="A61" s="195" t="s">
        <v>90</v>
      </c>
      <c r="B61" s="199" t="s">
        <v>298</v>
      </c>
      <c r="C61" s="174" t="s">
        <v>239</v>
      </c>
      <c r="D61" s="175" t="s">
        <v>240</v>
      </c>
      <c r="E61" s="110">
        <v>37</v>
      </c>
      <c r="F61" s="176" t="s">
        <v>291</v>
      </c>
      <c r="G61" s="184"/>
    </row>
    <row r="62" spans="1:7">
      <c r="A62" s="195" t="s">
        <v>193</v>
      </c>
      <c r="B62" s="199" t="s">
        <v>133</v>
      </c>
      <c r="C62" s="174" t="s">
        <v>242</v>
      </c>
      <c r="D62" s="175" t="s">
        <v>240</v>
      </c>
      <c r="E62" s="197">
        <v>34</v>
      </c>
      <c r="F62" s="176" t="s">
        <v>292</v>
      </c>
      <c r="G62" s="184"/>
    </row>
    <row r="63" spans="1:7">
      <c r="A63" s="195" t="s">
        <v>134</v>
      </c>
      <c r="B63" s="199" t="s">
        <v>133</v>
      </c>
      <c r="C63" s="174" t="s">
        <v>299</v>
      </c>
      <c r="D63" s="175" t="s">
        <v>240</v>
      </c>
      <c r="E63" s="197">
        <v>32</v>
      </c>
      <c r="F63" s="176" t="s">
        <v>293</v>
      </c>
      <c r="G63" s="184"/>
    </row>
    <row r="64" spans="1:7">
      <c r="A64" s="195" t="s">
        <v>78</v>
      </c>
      <c r="B64" s="198" t="s">
        <v>186</v>
      </c>
      <c r="C64" s="174" t="s">
        <v>246</v>
      </c>
      <c r="D64" s="175" t="s">
        <v>240</v>
      </c>
      <c r="E64" s="110">
        <v>42</v>
      </c>
      <c r="F64" s="176" t="s">
        <v>278</v>
      </c>
      <c r="G64" s="184"/>
    </row>
    <row r="65" spans="1:7">
      <c r="A65" s="195" t="s">
        <v>199</v>
      </c>
      <c r="B65" s="196" t="s">
        <v>300</v>
      </c>
      <c r="C65" s="174" t="s">
        <v>261</v>
      </c>
      <c r="D65" s="175" t="s">
        <v>240</v>
      </c>
      <c r="E65" s="197">
        <v>29</v>
      </c>
      <c r="F65" s="176" t="s">
        <v>294</v>
      </c>
      <c r="G65" s="184"/>
    </row>
    <row r="66" spans="1:7">
      <c r="A66" s="195" t="s">
        <v>191</v>
      </c>
      <c r="B66" s="196" t="s">
        <v>300</v>
      </c>
      <c r="C66" s="174" t="s">
        <v>250</v>
      </c>
      <c r="D66" s="175" t="s">
        <v>240</v>
      </c>
      <c r="E66" s="197">
        <v>26</v>
      </c>
      <c r="F66" s="176" t="s">
        <v>281</v>
      </c>
      <c r="G66" s="184"/>
    </row>
    <row r="67" spans="1:7">
      <c r="A67" s="195" t="s">
        <v>107</v>
      </c>
      <c r="B67" s="198" t="s">
        <v>178</v>
      </c>
      <c r="C67" s="174" t="s">
        <v>253</v>
      </c>
      <c r="D67" s="175" t="s">
        <v>240</v>
      </c>
      <c r="E67" s="100">
        <v>37</v>
      </c>
      <c r="F67" s="176" t="s">
        <v>254</v>
      </c>
      <c r="G67" s="184"/>
    </row>
    <row r="68" spans="1:7">
      <c r="A68" s="195" t="s">
        <v>108</v>
      </c>
      <c r="B68" s="198" t="s">
        <v>178</v>
      </c>
      <c r="C68" s="174" t="s">
        <v>256</v>
      </c>
      <c r="D68" s="175" t="s">
        <v>240</v>
      </c>
      <c r="E68" s="104">
        <v>33</v>
      </c>
      <c r="F68" s="176" t="s">
        <v>257</v>
      </c>
      <c r="G68" s="184"/>
    </row>
    <row r="69" spans="1:7">
      <c r="A69" s="195" t="s">
        <v>167</v>
      </c>
      <c r="B69" s="198" t="s">
        <v>178</v>
      </c>
      <c r="C69" s="174" t="s">
        <v>244</v>
      </c>
      <c r="D69" s="175" t="s">
        <v>240</v>
      </c>
      <c r="E69" s="100">
        <v>38</v>
      </c>
      <c r="F69" s="176" t="s">
        <v>101</v>
      </c>
      <c r="G69" s="184"/>
    </row>
    <row r="70" spans="1:7">
      <c r="A70" s="195" t="s">
        <v>105</v>
      </c>
      <c r="B70" s="198" t="s">
        <v>150</v>
      </c>
      <c r="C70" s="174" t="s">
        <v>296</v>
      </c>
      <c r="D70" s="175" t="s">
        <v>240</v>
      </c>
      <c r="E70" s="197">
        <v>31</v>
      </c>
      <c r="F70" s="176" t="s">
        <v>100</v>
      </c>
      <c r="G70" s="184"/>
    </row>
    <row r="71" spans="1:7">
      <c r="A71" s="195" t="s">
        <v>106</v>
      </c>
      <c r="B71" s="198" t="s">
        <v>2</v>
      </c>
      <c r="C71" s="174" t="s">
        <v>263</v>
      </c>
      <c r="D71" s="175" t="s">
        <v>240</v>
      </c>
      <c r="E71" s="197">
        <v>30</v>
      </c>
      <c r="F71" s="176" t="s">
        <v>110</v>
      </c>
      <c r="G71" s="184"/>
    </row>
    <row r="72" spans="1:7" ht="22.5">
      <c r="A72" s="196" t="s">
        <v>152</v>
      </c>
      <c r="B72" s="196" t="s">
        <v>301</v>
      </c>
      <c r="C72" s="174" t="s">
        <v>265</v>
      </c>
      <c r="D72" s="175" t="s">
        <v>240</v>
      </c>
      <c r="E72" s="197">
        <v>19</v>
      </c>
      <c r="F72" s="176" t="s">
        <v>109</v>
      </c>
      <c r="G72" s="184"/>
    </row>
    <row r="73" spans="1:7">
      <c r="A73" s="196" t="s">
        <v>286</v>
      </c>
      <c r="B73" s="196" t="s">
        <v>302</v>
      </c>
      <c r="C73" s="174" t="s">
        <v>266</v>
      </c>
      <c r="D73" s="175" t="s">
        <v>240</v>
      </c>
      <c r="E73" s="197">
        <v>24</v>
      </c>
      <c r="F73" s="176" t="s">
        <v>288</v>
      </c>
      <c r="G73" s="184"/>
    </row>
    <row r="74" spans="1:7">
      <c r="A74" s="261" t="s">
        <v>303</v>
      </c>
      <c r="B74" s="262"/>
      <c r="C74" s="262"/>
      <c r="D74" s="262"/>
      <c r="E74" s="262"/>
      <c r="F74" s="262"/>
      <c r="G74" s="263"/>
    </row>
    <row r="75" spans="1:7">
      <c r="A75" s="169" t="s">
        <v>0</v>
      </c>
      <c r="B75" s="170" t="s">
        <v>234</v>
      </c>
      <c r="C75" s="170" t="s">
        <v>235</v>
      </c>
      <c r="D75" s="171" t="s">
        <v>236</v>
      </c>
      <c r="E75" s="170" t="s">
        <v>237</v>
      </c>
      <c r="F75" s="172" t="s">
        <v>238</v>
      </c>
      <c r="G75" s="172" t="s">
        <v>114</v>
      </c>
    </row>
    <row r="76" spans="1:7">
      <c r="A76" s="195" t="s">
        <v>90</v>
      </c>
      <c r="B76" s="199" t="s">
        <v>194</v>
      </c>
      <c r="C76" s="174" t="s">
        <v>239</v>
      </c>
      <c r="D76" s="175" t="s">
        <v>240</v>
      </c>
      <c r="E76" s="110">
        <v>37</v>
      </c>
      <c r="F76" s="176" t="s">
        <v>292</v>
      </c>
      <c r="G76" s="177"/>
    </row>
    <row r="77" spans="1:7">
      <c r="A77" s="195" t="s">
        <v>78</v>
      </c>
      <c r="B77" s="198" t="s">
        <v>304</v>
      </c>
      <c r="C77" s="174" t="s">
        <v>244</v>
      </c>
      <c r="D77" s="175" t="s">
        <v>240</v>
      </c>
      <c r="E77" s="110">
        <v>42</v>
      </c>
      <c r="F77" s="176" t="s">
        <v>305</v>
      </c>
      <c r="G77" s="177"/>
    </row>
    <row r="78" spans="1:7">
      <c r="A78" s="195" t="s">
        <v>107</v>
      </c>
      <c r="B78" s="198" t="s">
        <v>306</v>
      </c>
      <c r="C78" s="174" t="s">
        <v>263</v>
      </c>
      <c r="D78" s="185" t="s">
        <v>240</v>
      </c>
      <c r="E78" s="100">
        <v>37</v>
      </c>
      <c r="F78" s="176" t="s">
        <v>307</v>
      </c>
      <c r="G78" s="186"/>
    </row>
    <row r="79" spans="1:7">
      <c r="A79" s="195" t="s">
        <v>108</v>
      </c>
      <c r="B79" s="198" t="s">
        <v>306</v>
      </c>
      <c r="C79" s="174" t="s">
        <v>261</v>
      </c>
      <c r="D79" s="175" t="s">
        <v>240</v>
      </c>
      <c r="E79" s="104">
        <v>33</v>
      </c>
      <c r="F79" s="176" t="s">
        <v>257</v>
      </c>
      <c r="G79" s="177"/>
    </row>
    <row r="80" spans="1:7">
      <c r="A80" s="195" t="s">
        <v>167</v>
      </c>
      <c r="B80" s="198" t="s">
        <v>306</v>
      </c>
      <c r="C80" s="174" t="s">
        <v>265</v>
      </c>
      <c r="D80" s="175" t="s">
        <v>240</v>
      </c>
      <c r="E80" s="100">
        <v>38</v>
      </c>
      <c r="F80" s="176" t="s">
        <v>281</v>
      </c>
      <c r="G80" s="177"/>
    </row>
    <row r="81" spans="1:7" ht="22.5">
      <c r="A81" s="196" t="s">
        <v>152</v>
      </c>
      <c r="B81" s="196" t="s">
        <v>308</v>
      </c>
      <c r="C81" s="174" t="s">
        <v>266</v>
      </c>
      <c r="D81" s="175" t="s">
        <v>240</v>
      </c>
      <c r="E81" s="110">
        <v>19</v>
      </c>
      <c r="F81" s="176" t="s">
        <v>254</v>
      </c>
      <c r="G81" s="177"/>
    </row>
    <row r="82" spans="1:7">
      <c r="A82" s="264" t="s">
        <v>309</v>
      </c>
      <c r="B82" s="265"/>
      <c r="C82" s="265"/>
      <c r="D82" s="265"/>
      <c r="E82" s="265"/>
      <c r="F82" s="265"/>
      <c r="G82" s="266"/>
    </row>
    <row r="83" spans="1:7">
      <c r="A83" s="169" t="s">
        <v>0</v>
      </c>
      <c r="B83" s="170" t="s">
        <v>234</v>
      </c>
      <c r="C83" s="170" t="s">
        <v>235</v>
      </c>
      <c r="D83" s="171" t="s">
        <v>236</v>
      </c>
      <c r="E83" s="170" t="s">
        <v>237</v>
      </c>
      <c r="F83" s="172" t="s">
        <v>238</v>
      </c>
      <c r="G83" s="172" t="s">
        <v>114</v>
      </c>
    </row>
    <row r="84" spans="1:7">
      <c r="A84" s="195" t="s">
        <v>90</v>
      </c>
      <c r="B84" s="199" t="s">
        <v>310</v>
      </c>
      <c r="C84" s="174" t="s">
        <v>239</v>
      </c>
      <c r="D84" s="175" t="s">
        <v>240</v>
      </c>
      <c r="E84" s="110">
        <v>37</v>
      </c>
      <c r="F84" s="176" t="s">
        <v>292</v>
      </c>
      <c r="G84" s="184"/>
    </row>
    <row r="85" spans="1:7">
      <c r="A85" s="195" t="s">
        <v>107</v>
      </c>
      <c r="B85" s="198" t="s">
        <v>140</v>
      </c>
      <c r="C85" s="174" t="s">
        <v>250</v>
      </c>
      <c r="D85" s="175" t="s">
        <v>240</v>
      </c>
      <c r="E85" s="100">
        <v>37</v>
      </c>
      <c r="F85" s="176" t="s">
        <v>311</v>
      </c>
      <c r="G85" s="184"/>
    </row>
    <row r="86" spans="1:7">
      <c r="A86" s="195" t="s">
        <v>108</v>
      </c>
      <c r="B86" s="198" t="s">
        <v>140</v>
      </c>
      <c r="C86" s="174" t="s">
        <v>261</v>
      </c>
      <c r="D86" s="175" t="s">
        <v>240</v>
      </c>
      <c r="E86" s="104">
        <v>33</v>
      </c>
      <c r="F86" s="176" t="s">
        <v>254</v>
      </c>
      <c r="G86" s="184"/>
    </row>
    <row r="87" spans="1:7">
      <c r="A87" s="195" t="s">
        <v>167</v>
      </c>
      <c r="B87" s="198" t="s">
        <v>140</v>
      </c>
      <c r="C87" s="174" t="s">
        <v>277</v>
      </c>
      <c r="D87" s="175" t="s">
        <v>240</v>
      </c>
      <c r="E87" s="100">
        <v>38</v>
      </c>
      <c r="F87" s="176" t="s">
        <v>257</v>
      </c>
      <c r="G87" s="184"/>
    </row>
    <row r="88" spans="1:7" ht="22.5">
      <c r="A88" s="196" t="s">
        <v>152</v>
      </c>
      <c r="B88" s="196" t="s">
        <v>220</v>
      </c>
      <c r="C88" s="174" t="s">
        <v>242</v>
      </c>
      <c r="D88" s="175" t="s">
        <v>240</v>
      </c>
      <c r="E88" s="110">
        <v>19</v>
      </c>
      <c r="F88" s="176" t="s">
        <v>281</v>
      </c>
      <c r="G88" s="184"/>
    </row>
    <row r="89" spans="1:7" ht="15" thickBot="1">
      <c r="A89" s="187" t="s">
        <v>312</v>
      </c>
      <c r="B89" s="188"/>
      <c r="C89" s="188"/>
      <c r="D89" s="188"/>
      <c r="E89" s="188"/>
      <c r="F89" s="188"/>
      <c r="G89" s="189"/>
    </row>
  </sheetData>
  <mergeCells count="8">
    <mergeCell ref="A74:G74"/>
    <mergeCell ref="A82:G82"/>
    <mergeCell ref="A1:G1"/>
    <mergeCell ref="A2:G2"/>
    <mergeCell ref="A17:G17"/>
    <mergeCell ref="A32:G32"/>
    <mergeCell ref="A47:G47"/>
    <mergeCell ref="A59:G59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B93"/>
  <sheetViews>
    <sheetView topLeftCell="A70" workbookViewId="0">
      <selection activeCell="B87" sqref="B87:B90"/>
    </sheetView>
  </sheetViews>
  <sheetFormatPr defaultRowHeight="14.25"/>
  <cols>
    <col min="2" max="2" width="9" style="192"/>
  </cols>
  <sheetData>
    <row r="2" spans="2:2">
      <c r="B2" s="190" t="s">
        <v>49</v>
      </c>
    </row>
    <row r="3" spans="2:2">
      <c r="B3" s="190" t="s">
        <v>49</v>
      </c>
    </row>
    <row r="4" spans="2:2">
      <c r="B4" s="190" t="s">
        <v>50</v>
      </c>
    </row>
    <row r="5" spans="2:2">
      <c r="B5" s="190" t="s">
        <v>50</v>
      </c>
    </row>
    <row r="6" spans="2:2">
      <c r="B6" s="191" t="s">
        <v>329</v>
      </c>
    </row>
    <row r="7" spans="2:2">
      <c r="B7" s="191" t="s">
        <v>329</v>
      </c>
    </row>
    <row r="8" spans="2:2">
      <c r="B8" s="191" t="s">
        <v>329</v>
      </c>
    </row>
    <row r="9" spans="2:2">
      <c r="B9" s="191" t="s">
        <v>329</v>
      </c>
    </row>
    <row r="10" spans="2:2">
      <c r="B10" s="191" t="s">
        <v>329</v>
      </c>
    </row>
    <row r="11" spans="2:2">
      <c r="B11" s="191" t="s">
        <v>329</v>
      </c>
    </row>
    <row r="12" spans="2:2">
      <c r="B12" s="191" t="s">
        <v>329</v>
      </c>
    </row>
    <row r="13" spans="2:2">
      <c r="B13" s="190" t="s">
        <v>336</v>
      </c>
    </row>
    <row r="14" spans="2:2">
      <c r="B14" s="190" t="s">
        <v>40</v>
      </c>
    </row>
    <row r="15" spans="2:2">
      <c r="B15" s="190" t="s">
        <v>40</v>
      </c>
    </row>
    <row r="16" spans="2:2">
      <c r="B16" s="190" t="s">
        <v>40</v>
      </c>
    </row>
    <row r="17" spans="2:2">
      <c r="B17" s="190" t="s">
        <v>40</v>
      </c>
    </row>
    <row r="18" spans="2:2">
      <c r="B18" s="190" t="s">
        <v>40</v>
      </c>
    </row>
    <row r="19" spans="2:2">
      <c r="B19" s="191" t="s">
        <v>333</v>
      </c>
    </row>
    <row r="20" spans="2:2">
      <c r="B20" s="191" t="s">
        <v>318</v>
      </c>
    </row>
    <row r="21" spans="2:2">
      <c r="B21" s="191" t="s">
        <v>318</v>
      </c>
    </row>
    <row r="22" spans="2:2">
      <c r="B22" s="191" t="s">
        <v>318</v>
      </c>
    </row>
    <row r="23" spans="2:2">
      <c r="B23" s="191" t="s">
        <v>318</v>
      </c>
    </row>
    <row r="24" spans="2:2">
      <c r="B24" s="191" t="s">
        <v>334</v>
      </c>
    </row>
    <row r="25" spans="2:2">
      <c r="B25" s="191" t="s">
        <v>334</v>
      </c>
    </row>
    <row r="26" spans="2:2">
      <c r="B26" s="191" t="s">
        <v>334</v>
      </c>
    </row>
    <row r="27" spans="2:2">
      <c r="B27" s="191" t="s">
        <v>334</v>
      </c>
    </row>
    <row r="28" spans="2:2">
      <c r="B28" s="191" t="s">
        <v>334</v>
      </c>
    </row>
    <row r="29" spans="2:2">
      <c r="B29" s="191" t="s">
        <v>319</v>
      </c>
    </row>
    <row r="30" spans="2:2">
      <c r="B30" s="191" t="s">
        <v>319</v>
      </c>
    </row>
    <row r="31" spans="2:2">
      <c r="B31" s="191" t="s">
        <v>331</v>
      </c>
    </row>
    <row r="32" spans="2:2">
      <c r="B32" s="191" t="s">
        <v>331</v>
      </c>
    </row>
    <row r="33" spans="2:2">
      <c r="B33" s="191" t="s">
        <v>331</v>
      </c>
    </row>
    <row r="34" spans="2:2">
      <c r="B34" s="191" t="s">
        <v>331</v>
      </c>
    </row>
    <row r="35" spans="2:2">
      <c r="B35" s="190" t="s">
        <v>337</v>
      </c>
    </row>
    <row r="36" spans="2:2">
      <c r="B36" s="190" t="s">
        <v>315</v>
      </c>
    </row>
    <row r="37" spans="2:2">
      <c r="B37" s="191" t="s">
        <v>325</v>
      </c>
    </row>
    <row r="38" spans="2:2">
      <c r="B38" s="191" t="s">
        <v>325</v>
      </c>
    </row>
    <row r="39" spans="2:2">
      <c r="B39" s="191" t="s">
        <v>325</v>
      </c>
    </row>
    <row r="40" spans="2:2">
      <c r="B40" s="191" t="s">
        <v>320</v>
      </c>
    </row>
    <row r="41" spans="2:2">
      <c r="B41" s="191" t="s">
        <v>100</v>
      </c>
    </row>
    <row r="42" spans="2:2">
      <c r="B42" s="191" t="s">
        <v>100</v>
      </c>
    </row>
    <row r="43" spans="2:2">
      <c r="B43" s="191" t="s">
        <v>100</v>
      </c>
    </row>
    <row r="44" spans="2:2">
      <c r="B44" s="191" t="s">
        <v>100</v>
      </c>
    </row>
    <row r="45" spans="2:2">
      <c r="B45" s="191" t="s">
        <v>100</v>
      </c>
    </row>
    <row r="46" spans="2:2">
      <c r="B46" s="190" t="s">
        <v>327</v>
      </c>
    </row>
    <row r="47" spans="2:2">
      <c r="B47" s="190" t="s">
        <v>338</v>
      </c>
    </row>
    <row r="48" spans="2:2">
      <c r="B48" s="190" t="s">
        <v>44</v>
      </c>
    </row>
    <row r="49" spans="2:2">
      <c r="B49" s="191" t="s">
        <v>317</v>
      </c>
    </row>
    <row r="50" spans="2:2">
      <c r="B50" s="191" t="s">
        <v>324</v>
      </c>
    </row>
    <row r="51" spans="2:2">
      <c r="B51" s="191" t="s">
        <v>324</v>
      </c>
    </row>
    <row r="52" spans="2:2">
      <c r="B52" s="191" t="s">
        <v>324</v>
      </c>
    </row>
    <row r="53" spans="2:2">
      <c r="B53" s="191" t="s">
        <v>324</v>
      </c>
    </row>
    <row r="54" spans="2:2">
      <c r="B54" s="191" t="s">
        <v>324</v>
      </c>
    </row>
    <row r="55" spans="2:2">
      <c r="B55" s="191" t="s">
        <v>313</v>
      </c>
    </row>
    <row r="56" spans="2:2">
      <c r="B56" s="191" t="s">
        <v>313</v>
      </c>
    </row>
    <row r="57" spans="2:2">
      <c r="B57" s="191" t="s">
        <v>322</v>
      </c>
    </row>
    <row r="58" spans="2:2">
      <c r="B58" s="191" t="s">
        <v>322</v>
      </c>
    </row>
    <row r="59" spans="2:2">
      <c r="B59" s="191" t="s">
        <v>322</v>
      </c>
    </row>
    <row r="60" spans="2:2">
      <c r="B60" s="191" t="s">
        <v>101</v>
      </c>
    </row>
    <row r="61" spans="2:2">
      <c r="B61" s="191" t="s">
        <v>101</v>
      </c>
    </row>
    <row r="62" spans="2:2">
      <c r="B62" s="191" t="s">
        <v>101</v>
      </c>
    </row>
    <row r="63" spans="2:2">
      <c r="B63" s="191" t="s">
        <v>101</v>
      </c>
    </row>
    <row r="64" spans="2:2">
      <c r="B64" s="191" t="s">
        <v>101</v>
      </c>
    </row>
    <row r="65" spans="2:2">
      <c r="B65" s="191" t="s">
        <v>326</v>
      </c>
    </row>
    <row r="66" spans="2:2">
      <c r="B66" s="191" t="s">
        <v>326</v>
      </c>
    </row>
    <row r="67" spans="2:2">
      <c r="B67" s="191" t="s">
        <v>323</v>
      </c>
    </row>
    <row r="68" spans="2:2">
      <c r="B68" s="191" t="s">
        <v>323</v>
      </c>
    </row>
    <row r="69" spans="2:2">
      <c r="B69" s="191" t="s">
        <v>323</v>
      </c>
    </row>
    <row r="70" spans="2:2">
      <c r="B70" s="191" t="s">
        <v>323</v>
      </c>
    </row>
    <row r="71" spans="2:2">
      <c r="B71" s="191" t="s">
        <v>323</v>
      </c>
    </row>
    <row r="72" spans="2:2">
      <c r="B72" s="191" t="s">
        <v>314</v>
      </c>
    </row>
    <row r="73" spans="2:2">
      <c r="B73" s="191" t="s">
        <v>314</v>
      </c>
    </row>
    <row r="74" spans="2:2">
      <c r="B74" s="191" t="s">
        <v>328</v>
      </c>
    </row>
    <row r="75" spans="2:2">
      <c r="B75" s="191" t="s">
        <v>328</v>
      </c>
    </row>
    <row r="76" spans="2:2">
      <c r="B76" s="191" t="s">
        <v>328</v>
      </c>
    </row>
    <row r="77" spans="2:2">
      <c r="B77" s="191" t="s">
        <v>328</v>
      </c>
    </row>
    <row r="78" spans="2:2">
      <c r="B78" s="191" t="s">
        <v>328</v>
      </c>
    </row>
    <row r="79" spans="2:2">
      <c r="B79" s="191" t="s">
        <v>328</v>
      </c>
    </row>
    <row r="80" spans="2:2">
      <c r="B80" s="191" t="s">
        <v>328</v>
      </c>
    </row>
    <row r="81" spans="2:2">
      <c r="B81" s="190" t="s">
        <v>321</v>
      </c>
    </row>
    <row r="82" spans="2:2">
      <c r="B82" s="190" t="s">
        <v>335</v>
      </c>
    </row>
    <row r="83" spans="2:2">
      <c r="B83" s="191" t="s">
        <v>330</v>
      </c>
    </row>
    <row r="84" spans="2:2">
      <c r="B84" s="191" t="s">
        <v>330</v>
      </c>
    </row>
    <row r="85" spans="2:2">
      <c r="B85" s="191" t="s">
        <v>330</v>
      </c>
    </row>
    <row r="86" spans="2:2">
      <c r="B86" s="191" t="s">
        <v>330</v>
      </c>
    </row>
    <row r="87" spans="2:2">
      <c r="B87" s="191" t="s">
        <v>316</v>
      </c>
    </row>
    <row r="88" spans="2:2">
      <c r="B88" s="191" t="s">
        <v>316</v>
      </c>
    </row>
    <row r="89" spans="2:2">
      <c r="B89" s="191" t="s">
        <v>316</v>
      </c>
    </row>
    <row r="90" spans="2:2">
      <c r="B90" s="191" t="s">
        <v>316</v>
      </c>
    </row>
    <row r="91" spans="2:2">
      <c r="B91" s="191" t="s">
        <v>332</v>
      </c>
    </row>
    <row r="92" spans="2:2">
      <c r="B92" s="190" t="s">
        <v>37</v>
      </c>
    </row>
    <row r="93" spans="2:2">
      <c r="B93" s="190" t="s">
        <v>37</v>
      </c>
    </row>
  </sheetData>
  <sortState ref="B2:B94">
    <sortCondition ref="B2:B94"/>
  </sortState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2021年汇总表</vt:lpstr>
      <vt:lpstr>2020-2021-2工作量</vt:lpstr>
      <vt:lpstr>2020-2021-2其他工作量</vt:lpstr>
      <vt:lpstr>监考</vt:lpstr>
      <vt:lpstr>Sheet2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</dc:creator>
  <cp:lastModifiedBy>lenovo</cp:lastModifiedBy>
  <cp:lastPrinted>2021-07-05T00:09:41Z</cp:lastPrinted>
  <dcterms:created xsi:type="dcterms:W3CDTF">2015-06-02T07:57:00Z</dcterms:created>
  <dcterms:modified xsi:type="dcterms:W3CDTF">2021-07-05T06:13:25Z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