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8820" tabRatio="814" activeTab="3"/>
  </bookViews>
  <sheets>
    <sheet name="2022年下半年汇总表" sheetId="10" r:id="rId1"/>
    <sheet name="2022-2023-1教学工作量" sheetId="14" r:id="rId2"/>
    <sheet name="2022-2023-1其他工作量" sheetId="15" r:id="rId3"/>
    <sheet name="期末线下监考" sheetId="18" r:id="rId4"/>
    <sheet name="期末出卷阅卷工作量" sheetId="19" r:id="rId5"/>
    <sheet name="上学期补考阅卷监考" sheetId="20" r:id="rId6"/>
  </sheet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T4" authorId="0">
      <text>
        <r>
          <rPr>
            <sz val="9"/>
            <rFont val="宋体"/>
            <charset val="134"/>
          </rPr>
          <t>教学工作量=小计1+小计2</t>
        </r>
      </text>
    </comment>
    <comment ref="I5" authorId="0">
      <text>
        <r>
          <rPr>
            <sz val="9"/>
            <rFont val="宋体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J5" authorId="0">
      <text>
        <r>
          <rPr>
            <sz val="9"/>
            <rFont val="宋体"/>
            <charset val="134"/>
          </rPr>
          <t xml:space="preserve">重复课：K2=0.8
普通课：K2=1.0
</t>
        </r>
      </text>
    </comment>
    <comment ref="K5" authorId="0">
      <text>
        <r>
          <rPr>
            <sz val="9"/>
            <rFont val="宋体"/>
            <charset val="134"/>
          </rPr>
          <t>工作量=实际课时*规模系数*课型系数</t>
        </r>
      </text>
    </comment>
    <comment ref="M5" authorId="0">
      <text>
        <r>
          <rPr>
            <sz val="9"/>
            <rFont val="宋体"/>
            <charset val="134"/>
          </rPr>
          <t>指共同指导同一的实践项目的教师人数。</t>
        </r>
      </text>
    </comment>
    <comment ref="N5" authorId="0">
      <text>
        <r>
          <rPr>
            <sz val="9"/>
            <rFont val="宋体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R5" authorId="0">
      <text>
        <r>
          <rPr>
            <sz val="9"/>
            <rFont val="宋体"/>
            <charset val="134"/>
          </rPr>
          <t>根据类型设定修正系数
类型1：K3=0.40
类型2：K3=0.26</t>
        </r>
      </text>
    </comment>
    <comment ref="S5" authorId="0">
      <text>
        <r>
          <rPr>
            <sz val="9"/>
            <rFont val="宋体"/>
            <charset val="134"/>
          </rPr>
          <t>工作量=K*学生数*周数/教师人数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4" authorId="0">
      <text>
        <r>
          <rPr>
            <sz val="9"/>
            <rFont val="宋体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9"/>
            <rFont val="宋体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<sst xmlns="http://schemas.openxmlformats.org/spreadsheetml/2006/main" count="1218" uniqueCount="317">
  <si>
    <t>盐城工业职业技术学院
2022年度教师工作量汇总表</t>
  </si>
  <si>
    <t>院（系、中心）：药品与健康学院    填表人：赵斯梅 填表日期：2022年12月6日</t>
  </si>
  <si>
    <t>此表用于教师工作量汇总统计。请依据“教学工作量”和“其他工作量”2张分表统计，一律采用公式计算。</t>
  </si>
  <si>
    <t>工号</t>
  </si>
  <si>
    <t>姓名</t>
  </si>
  <si>
    <t>2021-2022-2</t>
  </si>
  <si>
    <t>2022-2023-1</t>
  </si>
  <si>
    <t>总计</t>
  </si>
  <si>
    <t>备注</t>
  </si>
  <si>
    <t>学年应完成课时数</t>
  </si>
  <si>
    <t>教学
工作量</t>
  </si>
  <si>
    <t>指导毕业设计</t>
  </si>
  <si>
    <t>毕业答辩</t>
  </si>
  <si>
    <t>其他
工作量</t>
  </si>
  <si>
    <t>应完成课时数</t>
  </si>
  <si>
    <t>刘德驹</t>
  </si>
  <si>
    <t>院长                   院督导</t>
  </si>
  <si>
    <t>朱驯</t>
  </si>
  <si>
    <t>教学院长</t>
  </si>
  <si>
    <t>李亮</t>
  </si>
  <si>
    <t>副书记</t>
  </si>
  <si>
    <t>项东升</t>
  </si>
  <si>
    <t xml:space="preserve">校督导、             药品生产技术专业负责人 </t>
  </si>
  <si>
    <t>开启余</t>
  </si>
  <si>
    <t>王岚</t>
  </si>
  <si>
    <t xml:space="preserve">药品经营管理专业带头人、 办公室主任  </t>
  </si>
  <si>
    <t>朱露山</t>
  </si>
  <si>
    <t>周秀芹</t>
  </si>
  <si>
    <t>顾东雅</t>
  </si>
  <si>
    <t>赵斯梅</t>
  </si>
  <si>
    <t>院教学科研办公室主任</t>
  </si>
  <si>
    <t>王记莲</t>
  </si>
  <si>
    <t>宋春元</t>
  </si>
  <si>
    <t>申宏丹</t>
  </si>
  <si>
    <t>药物制剂技术专业负责人</t>
  </si>
  <si>
    <t>程卫华</t>
  </si>
  <si>
    <t>读博</t>
  </si>
  <si>
    <t>金绍娣</t>
  </si>
  <si>
    <t>仓金顺</t>
  </si>
  <si>
    <t>校督导</t>
  </si>
  <si>
    <t>封怀兵</t>
  </si>
  <si>
    <t>陈健</t>
  </si>
  <si>
    <t>许雪儿</t>
  </si>
  <si>
    <t>冯露露</t>
  </si>
  <si>
    <t>刘磊</t>
  </si>
  <si>
    <t>杨柳</t>
  </si>
  <si>
    <t>董威辰</t>
  </si>
  <si>
    <t>沈玉叶</t>
  </si>
  <si>
    <t>肖苏慧</t>
  </si>
  <si>
    <t>林碧琦</t>
  </si>
  <si>
    <t>辅导员</t>
  </si>
  <si>
    <t>郑童</t>
  </si>
  <si>
    <t>张子鹏</t>
  </si>
  <si>
    <t>郝文星</t>
  </si>
  <si>
    <t>王煜</t>
  </si>
  <si>
    <t>顾晨露</t>
  </si>
  <si>
    <t>李媛</t>
  </si>
  <si>
    <t>田佳莹</t>
  </si>
  <si>
    <t>2022.9新进</t>
  </si>
  <si>
    <t>王靖秋</t>
  </si>
  <si>
    <t>谢鹏</t>
  </si>
  <si>
    <t>郑楷文</t>
  </si>
  <si>
    <t>李明</t>
  </si>
  <si>
    <t>智能制造学院</t>
  </si>
  <si>
    <t>孙开进</t>
  </si>
  <si>
    <t>工会</t>
  </si>
  <si>
    <t>马彦宁</t>
  </si>
  <si>
    <t>宣志强</t>
  </si>
  <si>
    <t>图书馆</t>
  </si>
  <si>
    <t>盐城工业职业技术学院 2022-2023学年第一学期教师教学工作量统计表</t>
  </si>
  <si>
    <t>院（系、中心）：</t>
  </si>
  <si>
    <t>药品与健康学院</t>
  </si>
  <si>
    <t>填表人：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</si>
  <si>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</si>
  <si>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</si>
  <si>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</si>
  <si>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</si>
  <si>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</si>
  <si>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</si>
  <si>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</si>
  <si>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</si>
  <si>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</si>
  <si>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课时/上课周数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</si>
  <si>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</si>
  <si>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</si>
  <si>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</si>
  <si>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</si>
  <si>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</si>
  <si>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</si>
  <si>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</si>
  <si>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</si>
  <si>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</si>
  <si>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</si>
  <si>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</si>
  <si>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新药研究进展</t>
  </si>
  <si>
    <t>药品生产2111(34),药品生产2112(34)</t>
  </si>
  <si>
    <t>2/16</t>
  </si>
  <si>
    <t>制药分析技术Ⅱ</t>
  </si>
  <si>
    <t>药品生产2112(34)</t>
  </si>
  <si>
    <t>4/16</t>
  </si>
  <si>
    <t>药物合成技能训练与考核</t>
  </si>
  <si>
    <t>实践</t>
  </si>
  <si>
    <t>药品生产2111(34)</t>
  </si>
  <si>
    <t>药用基础化学</t>
  </si>
  <si>
    <t>药品经营2211(50)</t>
  </si>
  <si>
    <t>3/16</t>
  </si>
  <si>
    <t>制药基础化学Ⅰ</t>
  </si>
  <si>
    <t>药品生产2211(36),药品生产2212(36)</t>
  </si>
  <si>
    <t>5/16</t>
  </si>
  <si>
    <t>药用基础化学Ⅰ</t>
  </si>
  <si>
    <t>药物制剂2211(32)</t>
  </si>
  <si>
    <t>药事管理与法规</t>
  </si>
  <si>
    <t>药品经营2111(36)</t>
  </si>
  <si>
    <t>药品市场调查、营销策划实训</t>
  </si>
  <si>
    <t>药品经营2131(17)</t>
  </si>
  <si>
    <t>医药市场营销</t>
  </si>
  <si>
    <t>药品质量2111(47)</t>
  </si>
  <si>
    <t>药品质量2211(30)</t>
  </si>
  <si>
    <t>医药信息检索</t>
  </si>
  <si>
    <t>药品经营2111(36),药品经营2131(17)</t>
  </si>
  <si>
    <t>中医药学概论</t>
  </si>
  <si>
    <t>药物制剂2111(32)</t>
  </si>
  <si>
    <t>绘本赏析与运用</t>
  </si>
  <si>
    <t>幼管2131(51),幼管2132(47)</t>
  </si>
  <si>
    <t>幼管2133(46),幼管2134(45)</t>
  </si>
  <si>
    <t>DCS识用与操作（电仪及自控）</t>
  </si>
  <si>
    <t>DCS技能训练与考核</t>
  </si>
  <si>
    <t>制药识图与CAD</t>
  </si>
  <si>
    <t>制药单元操作技术Ⅰ</t>
  </si>
  <si>
    <t>药物化学</t>
  </si>
  <si>
    <t>药物制剂技术技能训练　</t>
  </si>
  <si>
    <t>药物合成技能训练</t>
  </si>
  <si>
    <t>实用药物化学</t>
  </si>
  <si>
    <t>仪器分析综合实训</t>
  </si>
  <si>
    <t>天然药物化学</t>
  </si>
  <si>
    <t>4/12</t>
  </si>
  <si>
    <t>仪器分析</t>
  </si>
  <si>
    <t>6/13</t>
  </si>
  <si>
    <t>信息检索与应用</t>
  </si>
  <si>
    <t>药物制剂设备</t>
  </si>
  <si>
    <t>药品市场营销学</t>
  </si>
  <si>
    <t>创造力教育</t>
  </si>
  <si>
    <t>幼管2134(44)</t>
  </si>
  <si>
    <t>幼管2135(41)</t>
  </si>
  <si>
    <t>婴幼儿营养</t>
  </si>
  <si>
    <t>幼管2111(50),幼管2112(50)</t>
  </si>
  <si>
    <t>幼管2113(48),幼管2135(41)</t>
  </si>
  <si>
    <t>教师语言与普通话</t>
  </si>
  <si>
    <t>婴幼儿音乐2</t>
  </si>
  <si>
    <t>幼管2111(50)</t>
  </si>
  <si>
    <t>2/12</t>
  </si>
  <si>
    <t>幼管2112(50)</t>
  </si>
  <si>
    <t>幼管2113(48)</t>
  </si>
  <si>
    <t>婴幼儿音乐4</t>
  </si>
  <si>
    <t>托幼机构事务管理</t>
  </si>
  <si>
    <t>幼管2131(51)</t>
  </si>
  <si>
    <t>幼管2132(47)</t>
  </si>
  <si>
    <t>幼管2133(42)</t>
  </si>
  <si>
    <t>婴幼儿心理学</t>
  </si>
  <si>
    <t>婴幼儿家庭教育</t>
  </si>
  <si>
    <t>婴幼儿感觉统合训练</t>
  </si>
  <si>
    <t>大学生职业生涯规划</t>
  </si>
  <si>
    <t>药品生产2211(36),药品质量2211(30),幼管2239(54),幼管2238(46),幼管2237(49),幼管2236(47),幼管2235(46),幼管2234(46),幼管2233(46),幼管2232(48),幼管2231(47),幼管2211(31),药物制剂2211(32),药品经营2211(50),药品生产2212(36)</t>
  </si>
  <si>
    <t>2/8</t>
  </si>
  <si>
    <t>自然科学概论</t>
  </si>
  <si>
    <t>学前教育学</t>
  </si>
  <si>
    <t>幼管2211(31),幼管2231(47)</t>
  </si>
  <si>
    <t>幼管2232(48),幼管2233(46)</t>
  </si>
  <si>
    <t>幼管2234(46),幼管2235(46)</t>
  </si>
  <si>
    <t>幼管2236(47),幼管2237(49)</t>
  </si>
  <si>
    <t>幼管2238(46),幼管2239(54)</t>
  </si>
  <si>
    <t>药用微生物学</t>
  </si>
  <si>
    <t>药理学</t>
  </si>
  <si>
    <t>药物制剂技术</t>
  </si>
  <si>
    <t>微生物学</t>
  </si>
  <si>
    <t>国家安全教育</t>
  </si>
  <si>
    <t>视唱练耳</t>
  </si>
  <si>
    <t>幼管2211(31)</t>
  </si>
  <si>
    <t>幼管2231(47)</t>
  </si>
  <si>
    <t>幼管2232(48)</t>
  </si>
  <si>
    <t>幼管2233(46)</t>
  </si>
  <si>
    <t>幼管2234(46)</t>
  </si>
  <si>
    <t>幼管2235(46)</t>
  </si>
  <si>
    <t>幼管2236(47)</t>
  </si>
  <si>
    <t>幼管2237(49)</t>
  </si>
  <si>
    <t>幼管2238(46)</t>
  </si>
  <si>
    <t>幼管2239(54)</t>
  </si>
  <si>
    <t>药学综合知识与技能</t>
  </si>
  <si>
    <t>制药企业管理与GMP</t>
  </si>
  <si>
    <t>GMP实务</t>
  </si>
  <si>
    <t>5/13</t>
  </si>
  <si>
    <t>医学基础</t>
  </si>
  <si>
    <t>实用医药基础</t>
  </si>
  <si>
    <t>儿童发展理论</t>
  </si>
  <si>
    <t>幼管2211(31),幼管2232(48),幼管2231(47)</t>
  </si>
  <si>
    <t>幼管2233(46),幼管2235(46),幼管2234(46)</t>
  </si>
  <si>
    <t>幼管2236(47),幼管2239(54),幼管2238(46),幼管2237(49)</t>
  </si>
  <si>
    <t>医药物流与供应链管理</t>
  </si>
  <si>
    <t>化验室组织管理</t>
  </si>
  <si>
    <t>盐城工业职业技术学院 2022-2023学年第一学期教师其他工作量统计表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</si>
  <si>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</si>
  <si>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indexed="8"/>
        <rFont val="黑体"/>
        <charset val="134"/>
      </rPr>
      <t>工作项目</t>
    </r>
    <r>
      <rPr>
        <sz val="10"/>
        <color indexed="8"/>
        <rFont val="黑体"/>
        <charset val="134"/>
      </rPr>
      <t>（列出项目名称）</t>
    </r>
  </si>
  <si>
    <r>
      <rPr>
        <b/>
        <sz val="12"/>
        <color indexed="8"/>
        <rFont val="黑体"/>
        <charset val="134"/>
      </rPr>
      <t>工作量</t>
    </r>
    <r>
      <rPr>
        <sz val="10"/>
        <color indexed="8"/>
        <rFont val="黑体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</si>
  <si>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</si>
  <si>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</si>
  <si>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</si>
  <si>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</si>
  <si>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</si>
  <si>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其他（补考出卷/阅卷/补上学期打折课时）</t>
  </si>
  <si>
    <t>（3-6）总计</t>
  </si>
  <si>
    <t xml:space="preserve">药品与健康学院2022-2023学年第一学期期末考试安排           </t>
  </si>
  <si>
    <t xml:space="preserve"> 12月22日   上午8:00-10:00</t>
  </si>
  <si>
    <t>科目</t>
  </si>
  <si>
    <t>考场</t>
  </si>
  <si>
    <t>学号</t>
  </si>
  <si>
    <t>人数</t>
  </si>
  <si>
    <t>监考教师</t>
  </si>
  <si>
    <t>思想道德与法治</t>
  </si>
  <si>
    <t>全部</t>
  </si>
  <si>
    <t>幼管2231(40)</t>
  </si>
  <si>
    <t>幼管2232(43)</t>
  </si>
  <si>
    <t>药学院203</t>
  </si>
  <si>
    <t>幼管2233(43)</t>
  </si>
  <si>
    <t>幼管2234(41)</t>
  </si>
  <si>
    <t>幼管2235(42)</t>
  </si>
  <si>
    <t>幼管2236(44)</t>
  </si>
  <si>
    <t>幼管2237(44)</t>
  </si>
  <si>
    <t>幼管2238(43)</t>
  </si>
  <si>
    <t>药品经营2211(46)</t>
  </si>
  <si>
    <t>药品生产2211(33)</t>
  </si>
  <si>
    <t>药学院202</t>
  </si>
  <si>
    <t>药品生产2212(35)</t>
  </si>
  <si>
    <t>药物制剂2211(29)</t>
  </si>
  <si>
    <t>药学院201</t>
  </si>
  <si>
    <t>药品质量2211(27)</t>
  </si>
  <si>
    <t xml:space="preserve"> 12月22日   上午10:10-12:10</t>
  </si>
  <si>
    <t>英语</t>
  </si>
  <si>
    <t xml:space="preserve">  12月22日  下午14:00-16:00</t>
  </si>
  <si>
    <t>商务谈判与销售技巧</t>
  </si>
  <si>
    <t>药学院204</t>
  </si>
  <si>
    <r>
      <rPr>
        <b/>
        <sz val="9"/>
        <rFont val="宋体"/>
        <charset val="134"/>
        <scheme val="major"/>
      </rPr>
      <t>12月22</t>
    </r>
    <r>
      <rPr>
        <b/>
        <sz val="9"/>
        <rFont val="宋体"/>
        <charset val="134"/>
      </rPr>
      <t>日 下午16:10-18:10</t>
    </r>
  </si>
  <si>
    <t>12月23日  上午8:00-10:00</t>
  </si>
  <si>
    <t xml:space="preserve"> 12月23日   上午10:10-12:10</t>
  </si>
  <si>
    <t>药品生产2211(36)</t>
  </si>
  <si>
    <t>药品生产2212(36)</t>
  </si>
  <si>
    <t>12月23日 下午14:00-16:00</t>
  </si>
  <si>
    <t>12月23日 下午16:10-18:10</t>
  </si>
  <si>
    <t>2022-2023-1  药健学院  期末出卷阅卷工作量统计表</t>
  </si>
  <si>
    <t>序号</t>
  </si>
  <si>
    <t>课程号</t>
  </si>
  <si>
    <t>课程名</t>
  </si>
  <si>
    <t>合班人数</t>
  </si>
  <si>
    <t>总学时</t>
  </si>
  <si>
    <t>考核方式</t>
  </si>
  <si>
    <t>上课教师</t>
  </si>
  <si>
    <t>期末出卷课时</t>
  </si>
  <si>
    <t>期末阅卷课时</t>
  </si>
  <si>
    <t>20250A4005</t>
  </si>
  <si>
    <t>考试</t>
  </si>
  <si>
    <t>蔡春兰</t>
  </si>
  <si>
    <t>20253A2007</t>
  </si>
  <si>
    <t>20253A2010</t>
  </si>
  <si>
    <t>曹鹰</t>
  </si>
  <si>
    <t>20250A3022</t>
  </si>
  <si>
    <t>20253A3002</t>
  </si>
  <si>
    <t>20250A2013</t>
  </si>
  <si>
    <t>20252A2009</t>
  </si>
  <si>
    <t>20253A2008</t>
  </si>
  <si>
    <t>20254A3081</t>
  </si>
  <si>
    <t>20254A3083</t>
  </si>
  <si>
    <t>何苗</t>
  </si>
  <si>
    <t>转考查课</t>
  </si>
  <si>
    <t>20251A3002</t>
  </si>
  <si>
    <t>20252A2004</t>
  </si>
  <si>
    <t>20252A3001</t>
  </si>
  <si>
    <t>20250A2003</t>
  </si>
  <si>
    <t>20251A2005</t>
  </si>
  <si>
    <t>20999A2001</t>
  </si>
  <si>
    <t>20253A3001</t>
  </si>
  <si>
    <t>幼管2133(42),幼管2134(44)</t>
  </si>
  <si>
    <t>20251A3003</t>
  </si>
  <si>
    <t>20252A4006</t>
  </si>
  <si>
    <t>20251A2004</t>
  </si>
  <si>
    <t>20250A3027</t>
  </si>
  <si>
    <t>20252A3006</t>
  </si>
  <si>
    <t>20252A2006</t>
  </si>
  <si>
    <t>王文娟</t>
  </si>
  <si>
    <t>20254A3065</t>
  </si>
  <si>
    <t>20254A3085</t>
  </si>
  <si>
    <t>20250A2001</t>
  </si>
  <si>
    <t>20253A2001</t>
  </si>
  <si>
    <t>20254A3067</t>
  </si>
  <si>
    <t>20250A3001</t>
  </si>
  <si>
    <t>20252A3002</t>
  </si>
  <si>
    <t>招生出卷3份</t>
  </si>
  <si>
    <t>2021级期末补考安排（2021-2022-2）</t>
  </si>
  <si>
    <t>年级</t>
  </si>
  <si>
    <t>任课老师</t>
  </si>
  <si>
    <t>阅卷工作量</t>
  </si>
  <si>
    <r>
      <rPr>
        <sz val="11"/>
        <color rgb="FFFF0000"/>
        <rFont val="宋体"/>
        <charset val="134"/>
      </rPr>
      <t>监考老师</t>
    </r>
  </si>
  <si>
    <t>制药分析技术Ⅰ</t>
  </si>
  <si>
    <t>2110203005</t>
  </si>
  <si>
    <t>陆叶</t>
  </si>
  <si>
    <t>2021级</t>
  </si>
  <si>
    <t>药物制剂2111</t>
  </si>
  <si>
    <t>2130203031</t>
  </si>
  <si>
    <t>陈桢</t>
  </si>
  <si>
    <t>2130203034</t>
  </si>
  <si>
    <t>蒋俊杰</t>
  </si>
  <si>
    <t>药用基础化学Ⅱ</t>
  </si>
  <si>
    <t>制药基础化学Ⅱ</t>
  </si>
  <si>
    <t>2110201039</t>
  </si>
  <si>
    <t>颜康</t>
  </si>
  <si>
    <t>药品生产2111</t>
  </si>
  <si>
    <t>2110201054</t>
  </si>
  <si>
    <t>夏晓蝶</t>
  </si>
  <si>
    <t>药品生产2112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</si>
</sst>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_ "/>
    <numFmt numFmtId="179" formatCode="0.0_ "/>
    <numFmt numFmtId="180" formatCode="0.00_);[Red]\(0.00\)"/>
    <numFmt numFmtId="181" formatCode="0.00_ "/>
  </numFmts>
  <fonts count="91">
    <font>
      <sz val="12"/>
      <name val="宋体"/>
      <charset val="134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rgb="FFFF0000"/>
      <name val="Calibri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sz val="9"/>
      <color rgb="FFFF0000"/>
      <name val="宋体"/>
      <charset val="134"/>
      <scheme val="minor"/>
    </font>
    <font>
      <sz val="9"/>
      <color rgb="FFFF0000"/>
      <name val="SimSun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  <scheme val="major"/>
    </font>
    <font>
      <b/>
      <sz val="9"/>
      <name val="宋体"/>
      <charset val="134"/>
      <scheme val="minor"/>
    </font>
    <font>
      <sz val="9"/>
      <name val="宋体"/>
      <charset val="134"/>
      <scheme val="major"/>
    </font>
    <font>
      <b/>
      <sz val="9"/>
      <name val="宋体"/>
      <charset val="134"/>
    </font>
    <font>
      <b/>
      <sz val="9"/>
      <name val="SimSun"/>
      <charset val="134"/>
    </font>
    <font>
      <b/>
      <sz val="16"/>
      <color indexed="8"/>
      <name val="黑体"/>
      <charset val="134"/>
    </font>
    <font>
      <b/>
      <sz val="16"/>
      <name val="黑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2"/>
      <color indexed="8"/>
      <name val="黑体"/>
      <charset val="134"/>
    </font>
    <font>
      <sz val="9"/>
      <color indexed="10"/>
      <name val="宋体"/>
      <charset val="134"/>
    </font>
    <font>
      <b/>
      <sz val="8"/>
      <color indexed="8"/>
      <name val="黑体"/>
      <charset val="134"/>
    </font>
    <font>
      <b/>
      <sz val="8"/>
      <name val="黑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sz val="9"/>
      <name val="黑体"/>
      <charset val="134"/>
    </font>
    <font>
      <b/>
      <sz val="12"/>
      <color rgb="FF00000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Tahoma"/>
      <charset val="134"/>
    </font>
    <font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sz val="11"/>
      <color indexed="20"/>
      <name val="Tahoma"/>
      <charset val="134"/>
    </font>
    <font>
      <sz val="11"/>
      <color rgb="FF006100"/>
      <name val="宋体"/>
      <charset val="0"/>
      <scheme val="minor"/>
    </font>
    <font>
      <sz val="11"/>
      <color indexed="60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indexed="52"/>
      <name val="Tahoma"/>
      <charset val="134"/>
    </font>
    <font>
      <sz val="11"/>
      <color indexed="17"/>
      <name val="Tahoma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9"/>
      <name val="Tahoma"/>
      <charset val="134"/>
    </font>
    <font>
      <b/>
      <sz val="11"/>
      <color indexed="9"/>
      <name val="宋体"/>
      <charset val="134"/>
    </font>
    <font>
      <sz val="11"/>
      <color indexed="10"/>
      <name val="Tahoma"/>
      <charset val="134"/>
    </font>
    <font>
      <i/>
      <sz val="11"/>
      <color indexed="23"/>
      <name val="Tahoma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b/>
      <sz val="11"/>
      <color indexed="63"/>
      <name val="Tahoma"/>
      <charset val="134"/>
    </font>
    <font>
      <u/>
      <sz val="12"/>
      <color indexed="12"/>
      <name val="宋体"/>
      <charset val="134"/>
    </font>
    <font>
      <sz val="10"/>
      <color indexed="8"/>
      <name val="黑体"/>
      <charset val="134"/>
    </font>
    <font>
      <sz val="9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17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8" fillId="0" borderId="0"/>
    <xf numFmtId="0" fontId="46" fillId="0" borderId="0" applyNumberFormat="0" applyFill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8" borderId="20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22" applyNumberFormat="0" applyFill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8" fillId="0" borderId="0"/>
    <xf numFmtId="0" fontId="44" fillId="25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58" fillId="27" borderId="24" applyNumberFormat="0" applyAlignment="0" applyProtection="0">
      <alignment vertical="center"/>
    </xf>
    <xf numFmtId="0" fontId="59" fillId="27" borderId="18" applyNumberForma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25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23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8" fillId="0" borderId="0"/>
    <xf numFmtId="0" fontId="0" fillId="0" borderId="0"/>
    <xf numFmtId="0" fontId="35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8" fillId="0" borderId="0"/>
    <xf numFmtId="0" fontId="0" fillId="0" borderId="0"/>
    <xf numFmtId="0" fontId="35" fillId="4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0" fillId="0" borderId="0"/>
    <xf numFmtId="0" fontId="35" fillId="24" borderId="0" applyNumberFormat="0" applyBorder="0" applyAlignment="0" applyProtection="0">
      <alignment vertical="center"/>
    </xf>
    <xf numFmtId="0" fontId="48" fillId="0" borderId="0"/>
    <xf numFmtId="0" fontId="35" fillId="24" borderId="0" applyNumberFormat="0" applyBorder="0" applyAlignment="0" applyProtection="0">
      <alignment vertical="center"/>
    </xf>
    <xf numFmtId="0" fontId="48" fillId="0" borderId="0"/>
    <xf numFmtId="0" fontId="35" fillId="24" borderId="0" applyNumberFormat="0" applyBorder="0" applyAlignment="0" applyProtection="0">
      <alignment vertical="center"/>
    </xf>
    <xf numFmtId="0" fontId="48" fillId="0" borderId="0"/>
    <xf numFmtId="0" fontId="48" fillId="0" borderId="0"/>
    <xf numFmtId="0" fontId="41" fillId="14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48" fillId="0" borderId="0"/>
    <xf numFmtId="0" fontId="41" fillId="14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48" fillId="0" borderId="0"/>
    <xf numFmtId="0" fontId="41" fillId="14" borderId="0" applyNumberFormat="0" applyBorder="0" applyAlignment="0" applyProtection="0">
      <alignment vertical="center"/>
    </xf>
    <xf numFmtId="0" fontId="48" fillId="0" borderId="0"/>
    <xf numFmtId="0" fontId="46" fillId="0" borderId="0" applyNumberFormat="0" applyFill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8" fillId="0" borderId="0"/>
    <xf numFmtId="0" fontId="46" fillId="0" borderId="0" applyNumberFormat="0" applyFill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8" fillId="0" borderId="0"/>
    <xf numFmtId="0" fontId="46" fillId="0" borderId="0" applyNumberFormat="0" applyFill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0" fillId="0" borderId="0"/>
    <xf numFmtId="0" fontId="4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9" fillId="17" borderId="19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54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/>
    <xf numFmtId="0" fontId="35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56" borderId="32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55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0" fillId="0" borderId="0"/>
    <xf numFmtId="0" fontId="35" fillId="55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86" fillId="0" borderId="3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5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64" fillId="0" borderId="27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77" fillId="0" borderId="29" applyNumberFormat="0" applyFill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0" fillId="0" borderId="0"/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7" borderId="19" applyNumberFormat="0" applyAlignment="0" applyProtection="0">
      <alignment vertical="center"/>
    </xf>
    <xf numFmtId="0" fontId="0" fillId="0" borderId="0">
      <alignment vertical="center"/>
    </xf>
    <xf numFmtId="0" fontId="78" fillId="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21" applyNumberFormat="0" applyFont="0" applyAlignment="0" applyProtection="0">
      <alignment vertical="center"/>
    </xf>
    <xf numFmtId="0" fontId="0" fillId="0" borderId="0"/>
    <xf numFmtId="0" fontId="73" fillId="32" borderId="0" applyNumberFormat="0" applyBorder="0" applyAlignment="0" applyProtection="0">
      <alignment vertical="center"/>
    </xf>
    <xf numFmtId="0" fontId="0" fillId="0" borderId="0"/>
    <xf numFmtId="0" fontId="0" fillId="19" borderId="21" applyNumberFormat="0" applyFont="0" applyAlignment="0" applyProtection="0">
      <alignment vertical="center"/>
    </xf>
    <xf numFmtId="0" fontId="0" fillId="0" borderId="0"/>
    <xf numFmtId="0" fontId="7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6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62" fillId="32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72" fillId="17" borderId="19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80" fillId="56" borderId="32" applyNumberFormat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79" fillId="56" borderId="32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75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7" fillId="17" borderId="30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84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78" fillId="7" borderId="19" applyNumberFormat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0" fillId="19" borderId="21" applyNumberFormat="0" applyFont="0" applyAlignment="0" applyProtection="0">
      <alignment vertical="center"/>
    </xf>
  </cellStyleXfs>
  <cellXfs count="212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ont="1" applyFill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right" vertical="center" wrapText="1"/>
      <protection locked="0"/>
    </xf>
    <xf numFmtId="0" fontId="24" fillId="0" borderId="0" xfId="0" applyFont="1" applyFill="1" applyAlignment="1" applyProtection="1">
      <alignment horizontal="right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176" fontId="23" fillId="0" borderId="0" xfId="0" applyNumberFormat="1" applyFont="1" applyFill="1" applyAlignment="1" applyProtection="1">
      <alignment horizontal="center" vertical="center" wrapText="1"/>
      <protection locked="0"/>
    </xf>
    <xf numFmtId="176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5" xfId="0" applyNumberFormat="1" applyFont="1" applyFill="1" applyBorder="1" applyAlignment="1" applyProtection="1">
      <alignment horizontal="left" wrapText="1"/>
    </xf>
    <xf numFmtId="177" fontId="8" fillId="0" borderId="5" xfId="0" applyNumberFormat="1" applyFont="1" applyFill="1" applyBorder="1" applyAlignment="1" applyProtection="1">
      <alignment horizontal="left" wrapText="1"/>
    </xf>
    <xf numFmtId="177" fontId="2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177" fontId="2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908" applyFont="1" applyFill="1" applyBorder="1" applyAlignment="1">
      <alignment horizontal="center" vertical="center"/>
    </xf>
    <xf numFmtId="0" fontId="29" fillId="0" borderId="1" xfId="52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 applyProtection="1">
      <alignment horizontal="center" vertical="center" wrapText="1"/>
      <protection locked="0"/>
    </xf>
    <xf numFmtId="178" fontId="8" fillId="0" borderId="1" xfId="52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7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937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9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93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6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177" fontId="23" fillId="0" borderId="0" xfId="0" applyNumberFormat="1" applyFont="1" applyFill="1" applyAlignment="1" applyProtection="1">
      <alignment horizontal="center" vertical="center" wrapText="1"/>
      <protection locked="0"/>
    </xf>
    <xf numFmtId="177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0" applyNumberFormat="1" applyFont="1" applyFill="1" applyAlignment="1" applyProtection="1">
      <alignment horizontal="left" vertical="center" wrapText="1"/>
      <protection locked="0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908" applyFont="1" applyFill="1" applyBorder="1" applyAlignment="1" applyProtection="1">
      <alignment horizontal="center" vertical="center" wrapText="1"/>
      <protection locked="0"/>
    </xf>
    <xf numFmtId="178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30" fillId="3" borderId="0" xfId="0" applyFont="1" applyFill="1">
      <alignment vertical="center"/>
    </xf>
    <xf numFmtId="0" fontId="24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177" fontId="24" fillId="0" borderId="0" xfId="0" applyNumberFormat="1" applyFont="1" applyFill="1" applyAlignment="1" applyProtection="1">
      <alignment horizontal="center" vertical="center" wrapText="1"/>
      <protection locked="0"/>
    </xf>
    <xf numFmtId="177" fontId="24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908" applyFont="1" applyFill="1" applyBorder="1" applyAlignment="1">
      <alignment horizontal="center" vertical="center"/>
    </xf>
    <xf numFmtId="0" fontId="8" fillId="0" borderId="1" xfId="918" applyFont="1" applyFill="1" applyBorder="1" applyAlignment="1">
      <alignment horizontal="center" vertical="center" wrapText="1"/>
    </xf>
    <xf numFmtId="0" fontId="8" fillId="0" borderId="2" xfId="937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908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908" applyFont="1" applyFill="1" applyBorder="1" applyAlignment="1">
      <alignment horizontal="center" vertical="center"/>
    </xf>
    <xf numFmtId="0" fontId="8" fillId="0" borderId="16" xfId="918" applyFont="1" applyFill="1" applyBorder="1" applyAlignment="1">
      <alignment horizontal="center" vertical="center" wrapText="1"/>
    </xf>
    <xf numFmtId="0" fontId="8" fillId="0" borderId="3" xfId="937" applyFont="1" applyFill="1" applyBorder="1" applyAlignment="1">
      <alignment horizontal="center" vertical="center"/>
    </xf>
    <xf numFmtId="0" fontId="8" fillId="0" borderId="2" xfId="934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934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76" fontId="24" fillId="0" borderId="0" xfId="0" applyNumberFormat="1" applyFont="1" applyFill="1" applyAlignment="1" applyProtection="1">
      <alignment horizontal="center" vertical="center" wrapText="1"/>
      <protection locked="0"/>
    </xf>
    <xf numFmtId="176" fontId="28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918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8" fillId="0" borderId="1" xfId="935" applyFont="1" applyFill="1" applyBorder="1" applyAlignment="1">
      <alignment horizontal="center" vertical="center" wrapText="1"/>
    </xf>
    <xf numFmtId="0" fontId="8" fillId="0" borderId="1" xfId="920" applyFont="1" applyFill="1" applyBorder="1" applyAlignment="1">
      <alignment horizontal="center" vertical="center" wrapText="1"/>
    </xf>
    <xf numFmtId="0" fontId="8" fillId="0" borderId="1" xfId="937" applyFont="1" applyFill="1" applyBorder="1" applyAlignment="1">
      <alignment horizontal="center" vertical="center" wrapText="1"/>
    </xf>
    <xf numFmtId="0" fontId="8" fillId="0" borderId="1" xfId="124" applyNumberFormat="1" applyFont="1" applyFill="1" applyBorder="1" applyAlignment="1">
      <alignment horizontal="center" vertical="center" wrapText="1"/>
    </xf>
    <xf numFmtId="0" fontId="8" fillId="0" borderId="1" xfId="373" applyFont="1" applyFill="1" applyBorder="1" applyAlignment="1">
      <alignment horizontal="center" vertical="center" wrapText="1"/>
    </xf>
    <xf numFmtId="181" fontId="8" fillId="0" borderId="1" xfId="937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39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7" fontId="24" fillId="0" borderId="0" xfId="0" applyNumberFormat="1" applyFont="1" applyFill="1" applyAlignment="1" applyProtection="1">
      <alignment horizontal="right" vertical="center" wrapText="1"/>
      <protection locked="0"/>
    </xf>
    <xf numFmtId="177" fontId="24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4" fillId="0" borderId="1" xfId="0" applyNumberFormat="1" applyFont="1" applyFill="1" applyBorder="1" applyAlignment="1" applyProtection="1">
      <alignment horizontal="center" vertical="center" wrapText="1"/>
    </xf>
    <xf numFmtId="180" fontId="28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92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2" xfId="0" applyNumberFormat="1" applyFont="1" applyFill="1" applyBorder="1" applyAlignment="1" applyProtection="1">
      <alignment horizontal="center" vertical="center"/>
      <protection locked="0"/>
    </xf>
    <xf numFmtId="179" fontId="8" fillId="0" borderId="3" xfId="0" applyNumberFormat="1" applyFont="1" applyFill="1" applyBorder="1" applyAlignment="1" applyProtection="1">
      <alignment horizontal="center" vertical="center"/>
      <protection locked="0"/>
    </xf>
    <xf numFmtId="179" fontId="8" fillId="0" borderId="4" xfId="0" applyNumberFormat="1" applyFont="1" applyFill="1" applyBorder="1" applyAlignment="1" applyProtection="1">
      <alignment horizontal="center" vertical="center"/>
      <protection locked="0"/>
    </xf>
    <xf numFmtId="181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8" fillId="0" borderId="1" xfId="85" applyFont="1" applyFill="1" applyBorder="1" applyAlignment="1">
      <alignment horizontal="center" vertical="center" wrapText="1"/>
    </xf>
    <xf numFmtId="0" fontId="8" fillId="0" borderId="1" xfId="124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wrapText="1"/>
      <protection locked="0"/>
    </xf>
    <xf numFmtId="177" fontId="26" fillId="0" borderId="0" xfId="0" applyNumberFormat="1" applyFont="1" applyAlignment="1" applyProtection="1">
      <alignment horizontal="center" wrapText="1"/>
    </xf>
    <xf numFmtId="177" fontId="23" fillId="0" borderId="1" xfId="0" applyNumberFormat="1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9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339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0" fontId="29" fillId="0" borderId="1" xfId="52" applyFont="1" applyFill="1" applyBorder="1" applyAlignment="1" applyProtection="1" quotePrefix="1">
      <alignment horizontal="center" vertical="center" wrapText="1"/>
      <protection locked="0"/>
    </xf>
  </cellXfs>
  <cellStyles count="1179">
    <cellStyle name="常规" xfId="0" builtinId="0"/>
    <cellStyle name="货币[0]" xfId="1" builtinId="7"/>
    <cellStyle name="0,0_x000d_&#10;NA_x000d_&#10; 10" xfId="2"/>
    <cellStyle name="强调文字颜色 2 5" xfId="3"/>
    <cellStyle name="链接单元格 5" xfId="4"/>
    <cellStyle name="20% - 强调文字颜色 3" xfId="5" builtinId="38"/>
    <cellStyle name="输入" xfId="6" builtinId="20"/>
    <cellStyle name="20% - 强调文字颜色 6 2 12" xfId="7"/>
    <cellStyle name="60% - 强调文字颜色 1 11" xfId="8"/>
    <cellStyle name="货币" xfId="9" builtinId="4"/>
    <cellStyle name="链接单元格 2 12" xfId="10"/>
    <cellStyle name="40% - 强调文字颜色 1 13" xfId="11"/>
    <cellStyle name="千位分隔[0]" xfId="12" builtinId="6"/>
    <cellStyle name="标题 5 6" xfId="13"/>
    <cellStyle name="40% - 强调文字颜色 3" xfId="14" builtinId="39"/>
    <cellStyle name="强调文字颜色 3 11" xfId="15"/>
    <cellStyle name="差" xfId="16" builtinId="27"/>
    <cellStyle name="40% - 强调文字颜色 1 2 13" xfId="17"/>
    <cellStyle name="千位分隔" xfId="18" builtinId="3"/>
    <cellStyle name="60% - 强调文字颜色 3" xfId="19" builtinId="40"/>
    <cellStyle name="超链接" xfId="20" builtinId="8"/>
    <cellStyle name="百分比" xfId="21" builtinId="5"/>
    <cellStyle name="警告文本 2 7" xfId="22"/>
    <cellStyle name="60% - 强调文字颜色 3 13" xfId="23"/>
    <cellStyle name="40% - 强调文字颜色 2 12" xfId="24"/>
    <cellStyle name="20% - 强调文字颜色 1 11" xfId="25"/>
    <cellStyle name="已访问的超链接" xfId="26" builtinId="9"/>
    <cellStyle name="40% - 强调文字颜色 3 4" xfId="27"/>
    <cellStyle name="0,0_x000d_&#10;NA_x000d_&#10; 2 5" xfId="28"/>
    <cellStyle name="警告文本 2 10" xfId="29"/>
    <cellStyle name="计算 2 4" xfId="30"/>
    <cellStyle name="60% - 强调文字颜色 2 3" xfId="31"/>
    <cellStyle name="注释" xfId="32" builtinId="10"/>
    <cellStyle name="注释 13" xfId="33"/>
    <cellStyle name="常规 6" xfId="34"/>
    <cellStyle name="20% - 强调文字颜色 4 5" xfId="35"/>
    <cellStyle name="40% - 强调文字颜色 3 9" xfId="36"/>
    <cellStyle name="60% - 强调文字颜色 2" xfId="37" builtinId="36"/>
    <cellStyle name="计算 2 9" xfId="38"/>
    <cellStyle name="标题 4" xfId="39" builtinId="19"/>
    <cellStyle name="解释性文本 2 2" xfId="40"/>
    <cellStyle name="警告文本" xfId="41" builtinId="11"/>
    <cellStyle name="标题" xfId="42" builtinId="15"/>
    <cellStyle name="60% - 强调文字颜色 4 11" xfId="43"/>
    <cellStyle name="40% - 强调文字颜色 3 10" xfId="44"/>
    <cellStyle name="强调文字颜色 1 2 3" xfId="45"/>
    <cellStyle name="60% - 强调文字颜色 2 2 2" xfId="46"/>
    <cellStyle name="60% - 强调文字颜色 6 8" xfId="47"/>
    <cellStyle name="计算 2 10" xfId="48"/>
    <cellStyle name="常规 5 2" xfId="49"/>
    <cellStyle name="强调文字颜色 2 13" xfId="50"/>
    <cellStyle name="解释性文本" xfId="51" builtinId="53"/>
    <cellStyle name="常规_副本课务20110115" xfId="52"/>
    <cellStyle name="标题 1" xfId="53" builtinId="16"/>
    <cellStyle name="标题 2" xfId="54" builtinId="17"/>
    <cellStyle name="40% - 强调文字颜色 3 8" xfId="55"/>
    <cellStyle name="0,0_x000d_&#10;NA_x000d_&#10; 2 9" xfId="56"/>
    <cellStyle name="60% - 强调文字颜色 1" xfId="57" builtinId="32"/>
    <cellStyle name="计算 2 8" xfId="58"/>
    <cellStyle name="标题 3" xfId="59" builtinId="18"/>
    <cellStyle name="60% - 强调文字颜色 4" xfId="60" builtinId="44"/>
    <cellStyle name="输出" xfId="61" builtinId="21"/>
    <cellStyle name="计算" xfId="62" builtinId="22"/>
    <cellStyle name="40% - 强调文字颜色 4 2" xfId="63"/>
    <cellStyle name="差 2 9" xfId="64"/>
    <cellStyle name="检查单元格" xfId="65" builtinId="23"/>
    <cellStyle name="20% - 强调文字颜色 6" xfId="66" builtinId="50"/>
    <cellStyle name="链接单元格 8" xfId="67"/>
    <cellStyle name="40% - 强调文字颜色 1 2 9" xfId="68"/>
    <cellStyle name="强调文字颜色 2" xfId="69" builtinId="33"/>
    <cellStyle name="注释 2 3" xfId="70"/>
    <cellStyle name="40% - 强调文字颜色 5 7" xfId="71"/>
    <cellStyle name="好 2 8" xfId="72"/>
    <cellStyle name="链接单元格" xfId="73" builtinId="24"/>
    <cellStyle name="标题 2 11" xfId="74"/>
    <cellStyle name="标题 2 2 7" xfId="75"/>
    <cellStyle name="解释性文本 2 10" xfId="76"/>
    <cellStyle name="60% - 强调文字颜色 4 2 3" xfId="77"/>
    <cellStyle name="40% - 强调文字颜色 6 5" xfId="78"/>
    <cellStyle name="汇总" xfId="79" builtinId="25"/>
    <cellStyle name="适中 2 5" xfId="80"/>
    <cellStyle name="60% - 强调文字颜色 1 2 11" xfId="81"/>
    <cellStyle name="强调文字颜色 3 2 4" xfId="82"/>
    <cellStyle name="差 12" xfId="83"/>
    <cellStyle name="好" xfId="84" builtinId="26"/>
    <cellStyle name="常规_任课 10" xfId="85"/>
    <cellStyle name="着色 5" xfId="86"/>
    <cellStyle name="强调文字颜色 3 2 10" xfId="87"/>
    <cellStyle name="适中 8" xfId="88"/>
    <cellStyle name="20% - 强调文字颜色 3 3" xfId="89"/>
    <cellStyle name="适中" xfId="90" builtinId="28"/>
    <cellStyle name="20% - 强调文字颜色 5" xfId="91" builtinId="46"/>
    <cellStyle name="链接单元格 7" xfId="92"/>
    <cellStyle name="40% - 强调文字颜色 1 2 8" xfId="93"/>
    <cellStyle name="强调文字颜色 1" xfId="94" builtinId="29"/>
    <cellStyle name="20% - 强调文字颜色 1" xfId="95" builtinId="30"/>
    <cellStyle name="链接单元格 3" xfId="96"/>
    <cellStyle name="40% - 强调文字颜色 1" xfId="97" builtinId="31"/>
    <cellStyle name="标题 5 4" xfId="98"/>
    <cellStyle name="20% - 强调文字颜色 2" xfId="99" builtinId="34"/>
    <cellStyle name="链接单元格 4" xfId="100"/>
    <cellStyle name="40% - 强调文字颜色 2" xfId="101" builtinId="35"/>
    <cellStyle name="标题 5 5" xfId="102"/>
    <cellStyle name="强调文字颜色 3" xfId="103" builtinId="37"/>
    <cellStyle name="强调文字颜色 4" xfId="104" builtinId="41"/>
    <cellStyle name="20% - 强调文字颜色 4" xfId="105" builtinId="42"/>
    <cellStyle name="链接单元格 6" xfId="106"/>
    <cellStyle name="20% - 着色 1" xfId="107"/>
    <cellStyle name="计算 3" xfId="108"/>
    <cellStyle name="强调文字颜色 1 9" xfId="109"/>
    <cellStyle name="40% - 强调文字颜色 4" xfId="110" builtinId="43"/>
    <cellStyle name="标题 5 7" xfId="111"/>
    <cellStyle name="强调文字颜色 5" xfId="112" builtinId="45"/>
    <cellStyle name="20% - 着色 2" xfId="113"/>
    <cellStyle name="计算 4" xfId="114"/>
    <cellStyle name="40% - 强调文字颜色 5" xfId="115" builtinId="47"/>
    <cellStyle name="标题 5 8" xfId="116"/>
    <cellStyle name="60% - 强调文字颜色 5" xfId="117" builtinId="48"/>
    <cellStyle name="强调文字颜色 6" xfId="118" builtinId="49"/>
    <cellStyle name="20% - 着色 3" xfId="119"/>
    <cellStyle name="计算 5" xfId="120"/>
    <cellStyle name="40% - 强调文字颜色 6" xfId="121" builtinId="51"/>
    <cellStyle name="标题 5 9" xfId="122"/>
    <cellStyle name="60% - 强调文字颜色 6" xfId="123" builtinId="52"/>
    <cellStyle name="_ET_STYLE_NoName_00_" xfId="124"/>
    <cellStyle name="0,0_x000d_&#10;NA_x000d_&#10; 13" xfId="125"/>
    <cellStyle name="强调文字颜色 2 8" xfId="126"/>
    <cellStyle name="60% - 强调文字颜色 6 4" xfId="127"/>
    <cellStyle name="0,0_x000d_&#10;NA_x000d_&#10; 2 11" xfId="128"/>
    <cellStyle name="0,0_x000d_&#10;NA_x000d_&#10; 12" xfId="129"/>
    <cellStyle name="强调文字颜色 2 7" xfId="130"/>
    <cellStyle name="20% - 强调文字颜色 1 3" xfId="131"/>
    <cellStyle name="强调文字颜色 2 2 13" xfId="132"/>
    <cellStyle name="0,0_x000d_&#10;NA_x000d_&#10; 2" xfId="133"/>
    <cellStyle name="0,0_x000d_&#10;NA_x000d_&#10; 11" xfId="134"/>
    <cellStyle name="强调文字颜色 2 6" xfId="135"/>
    <cellStyle name="强调文字颜色 2 2 2" xfId="136"/>
    <cellStyle name="0,0_x000d_&#10;NA_x000d_&#10;" xfId="137"/>
    <cellStyle name="60% - 强调文字颜色 6 3" xfId="138"/>
    <cellStyle name="0,0_x000d_&#10;NA_x000d_&#10; 2 10" xfId="139"/>
    <cellStyle name="60% - 强调文字颜色 6 5" xfId="140"/>
    <cellStyle name="0,0_x000d_&#10;NA_x000d_&#10; 2 12" xfId="141"/>
    <cellStyle name="60% - 强调文字颜色 6 6" xfId="142"/>
    <cellStyle name="0,0_x000d_&#10;NA_x000d_&#10; 2 13" xfId="143"/>
    <cellStyle name="0,0_x000d_&#10;NA_x000d_&#10; 2 2" xfId="144"/>
    <cellStyle name="40% - 强调文字颜色 3 2" xfId="145"/>
    <cellStyle name="计算 2 2" xfId="146"/>
    <cellStyle name="0,0_x000d_&#10;NA_x000d_&#10; 2 3" xfId="147"/>
    <cellStyle name="40% - 强调文字颜色 3 3" xfId="148"/>
    <cellStyle name="计算 2 3" xfId="149"/>
    <cellStyle name="0,0_x000d_&#10;NA_x000d_&#10; 2 4" xfId="150"/>
    <cellStyle name="40% - 强调文字颜色 3 5" xfId="151"/>
    <cellStyle name="0,0_x000d_&#10;NA_x000d_&#10; 2 6" xfId="152"/>
    <cellStyle name="警告文本 2 11" xfId="153"/>
    <cellStyle name="计算 2 5" xfId="154"/>
    <cellStyle name="40% - 强调文字颜色 3 6" xfId="155"/>
    <cellStyle name="0,0_x000d_&#10;NA_x000d_&#10; 2 7" xfId="156"/>
    <cellStyle name="警告文本 2 12" xfId="157"/>
    <cellStyle name="计算 2 6" xfId="158"/>
    <cellStyle name="40% - 强调文字颜色 3 7" xfId="159"/>
    <cellStyle name="0,0_x000d_&#10;NA_x000d_&#10; 2 8" xfId="160"/>
    <cellStyle name="警告文本 2 13" xfId="161"/>
    <cellStyle name="计算 2 7" xfId="162"/>
    <cellStyle name="0,0_x000d_&#10;NA_x000d_&#10; 3" xfId="163"/>
    <cellStyle name="20% - 强调文字颜色 1 4" xfId="164"/>
    <cellStyle name="好 2" xfId="165"/>
    <cellStyle name="60% - 强调文字颜色 3 2 10" xfId="166"/>
    <cellStyle name="0,0_x000d_&#10;NA_x000d_&#10; 4" xfId="167"/>
    <cellStyle name="20% - 强调文字颜色 1 5" xfId="168"/>
    <cellStyle name="好 3" xfId="169"/>
    <cellStyle name="60% - 强调文字颜色 3 2 11" xfId="170"/>
    <cellStyle name="0,0_x000d_&#10;NA_x000d_&#10; 5" xfId="171"/>
    <cellStyle name="20% - 强调文字颜色 1 6" xfId="172"/>
    <cellStyle name="好 4" xfId="173"/>
    <cellStyle name="60% - 强调文字颜色 3 2 12" xfId="174"/>
    <cellStyle name="0,0_x000d_&#10;NA_x000d_&#10; 6" xfId="175"/>
    <cellStyle name="20% - 强调文字颜色 1 7" xfId="176"/>
    <cellStyle name="标题 3 2 2" xfId="177"/>
    <cellStyle name="好 5" xfId="178"/>
    <cellStyle name="60% - 强调文字颜色 3 2 13" xfId="179"/>
    <cellStyle name="0,0_x000d_&#10;NA_x000d_&#10; 7" xfId="180"/>
    <cellStyle name="20% - 强调文字颜色 1 8" xfId="181"/>
    <cellStyle name="0,0_x000d_&#10;NA_x000d_&#10; 8" xfId="182"/>
    <cellStyle name="20% - 强调文字颜色 1 9" xfId="183"/>
    <cellStyle name="0,0_x000d_&#10;NA_x000d_&#10; 9" xfId="184"/>
    <cellStyle name="0,0_x000d_&#10;NA_x000d_&#10;_2012-2013-2轻化系工作量2013.7.2" xfId="185"/>
    <cellStyle name="60% - 强调文字颜色 1 9" xfId="186"/>
    <cellStyle name="60% - 强调文字颜色 4 2 13" xfId="187"/>
    <cellStyle name="警告文本 2 6" xfId="188"/>
    <cellStyle name="60% - 强调文字颜色 3 12" xfId="189"/>
    <cellStyle name="40% - 强调文字颜色 2 11" xfId="190"/>
    <cellStyle name="20% - 强调文字颜色 1 10" xfId="191"/>
    <cellStyle name="警告文本 2 8" xfId="192"/>
    <cellStyle name="强调文字颜色 2 2" xfId="193"/>
    <cellStyle name="40% - 强调文字颜色 2 13" xfId="194"/>
    <cellStyle name="20% - 强调文字颜色 1 12" xfId="195"/>
    <cellStyle name="警告文本 2 9" xfId="196"/>
    <cellStyle name="强调文字颜色 2 3" xfId="197"/>
    <cellStyle name="20% - 强调文字颜色 1 13" xfId="198"/>
    <cellStyle name="20% - 强调文字颜色 1 2" xfId="199"/>
    <cellStyle name="强调文字颜色 2 2 12" xfId="200"/>
    <cellStyle name="60% - 强调文字颜色 1 3" xfId="201"/>
    <cellStyle name="20% - 强调文字颜色 1 2 10" xfId="202"/>
    <cellStyle name="强调文字颜色 3 2 12" xfId="203"/>
    <cellStyle name="20% - 强调文字颜色 3 5" xfId="204"/>
    <cellStyle name="60% - 强调文字颜色 1 4" xfId="205"/>
    <cellStyle name="20% - 强调文字颜色 1 2 11" xfId="206"/>
    <cellStyle name="强调文字颜色 3 2 13" xfId="207"/>
    <cellStyle name="20% - 强调文字颜色 3 6" xfId="208"/>
    <cellStyle name="60% - 强调文字颜色 1 5" xfId="209"/>
    <cellStyle name="20% - 强调文字颜色 1 2 12" xfId="210"/>
    <cellStyle name="警告文本 2 2" xfId="211"/>
    <cellStyle name="20% - 强调文字颜色 3 7" xfId="212"/>
    <cellStyle name="60% - 强调文字颜色 1 6" xfId="213"/>
    <cellStyle name="20% - 强调文字颜色 1 2 13" xfId="214"/>
    <cellStyle name="60% - 强调文字颜色 4 2 10" xfId="215"/>
    <cellStyle name="警告文本 2 3" xfId="216"/>
    <cellStyle name="20% - 强调文字颜色 3 8" xfId="217"/>
    <cellStyle name="40% - 强调文字颜色 2 2 7" xfId="218"/>
    <cellStyle name="20% - 强调文字颜色 1 2 2" xfId="219"/>
    <cellStyle name="60% - 强调文字颜色 5 10" xfId="220"/>
    <cellStyle name="40% - 强调文字颜色 2 2 8" xfId="221"/>
    <cellStyle name="20% - 强调文字颜色 1 2 3" xfId="222"/>
    <cellStyle name="差_2012-2013-2轻化系工作量2013.7.2 4" xfId="223"/>
    <cellStyle name="40% - 强调文字颜色 2 2" xfId="224"/>
    <cellStyle name="60% - 强调文字颜色 5 11" xfId="225"/>
    <cellStyle name="40% - 强调文字颜色 4 10" xfId="226"/>
    <cellStyle name="40% - 强调文字颜色 2 2 9" xfId="227"/>
    <cellStyle name="20% - 强调文字颜色 1 2 4" xfId="228"/>
    <cellStyle name="差_2012-2013-2轻化系工作量2013.7.2 5" xfId="229"/>
    <cellStyle name="40% - 强调文字颜色 2 3" xfId="230"/>
    <cellStyle name="60% - 强调文字颜色 5 12" xfId="231"/>
    <cellStyle name="40% - 强调文字颜色 4 11" xfId="232"/>
    <cellStyle name="20% - 强调文字颜色 3 10" xfId="233"/>
    <cellStyle name="20% - 强调文字颜色 1 2 5" xfId="234"/>
    <cellStyle name="40% - 强调文字颜色 2 4" xfId="235"/>
    <cellStyle name="60% - 强调文字颜色 5 13" xfId="236"/>
    <cellStyle name="40% - 强调文字颜色 4 12" xfId="237"/>
    <cellStyle name="20% - 强调文字颜色 3 11" xfId="238"/>
    <cellStyle name="20% - 强调文字颜色 1 2 6" xfId="239"/>
    <cellStyle name="40% - 强调文字颜色 2 5" xfId="240"/>
    <cellStyle name="40% - 强调文字颜色 4 13" xfId="241"/>
    <cellStyle name="20% - 强调文字颜色 3 12" xfId="242"/>
    <cellStyle name="20% - 强调文字颜色 1 2 7" xfId="243"/>
    <cellStyle name="40% - 强调文字颜色 2 6" xfId="244"/>
    <cellStyle name="40% - 强调文字颜色 2 7" xfId="245"/>
    <cellStyle name="20% - 强调文字颜色 3 13" xfId="246"/>
    <cellStyle name="20% - 强调文字颜色 1 2 8" xfId="247"/>
    <cellStyle name="40% - 强调文字颜色 2 8" xfId="248"/>
    <cellStyle name="20% - 强调文字颜色 1 2 9" xfId="249"/>
    <cellStyle name="60% - 强调文字颜色 4 12" xfId="250"/>
    <cellStyle name="40% - 强调文字颜色 3 11" xfId="251"/>
    <cellStyle name="20% - 强调文字颜色 2 10" xfId="252"/>
    <cellStyle name="强调文字颜色 1 2 4" xfId="253"/>
    <cellStyle name="60% - 强调文字颜色 2 2 3" xfId="254"/>
    <cellStyle name="60% - 强调文字颜色 6 9" xfId="255"/>
    <cellStyle name="计算 2 11" xfId="256"/>
    <cellStyle name="60% - 强调文字颜色 4 13" xfId="257"/>
    <cellStyle name="40% - 强调文字颜色 3 12" xfId="258"/>
    <cellStyle name="20% - 强调文字颜色 2 11" xfId="259"/>
    <cellStyle name="强调文字颜色 1 2 5" xfId="260"/>
    <cellStyle name="60% - 强调文字颜色 2 2 4" xfId="261"/>
    <cellStyle name="计算 2 12" xfId="262"/>
    <cellStyle name="60% - 强调文字颜色 2 2 5" xfId="263"/>
    <cellStyle name="计算 2 13" xfId="264"/>
    <cellStyle name="40% - 强调文字颜色 3 13" xfId="265"/>
    <cellStyle name="20% - 强调文字颜色 2 12" xfId="266"/>
    <cellStyle name="强调文字颜色 1 2 6" xfId="267"/>
    <cellStyle name="输出 2 13" xfId="268"/>
    <cellStyle name="40% - 强调文字颜色 5 2 10" xfId="269"/>
    <cellStyle name="60% - 强调文字颜色 2 2 6" xfId="270"/>
    <cellStyle name="20% - 强调文字颜色 2 13" xfId="271"/>
    <cellStyle name="强调文字颜色 1 2 7" xfId="272"/>
    <cellStyle name="20% - 强调文字颜色 3 2 7" xfId="273"/>
    <cellStyle name="20% - 强调文字颜色 2 2" xfId="274"/>
    <cellStyle name="60% - 强调文字颜色 3 6" xfId="275"/>
    <cellStyle name="汇总 13" xfId="276"/>
    <cellStyle name="20% - 强调文字颜色 2 2 10" xfId="277"/>
    <cellStyle name="20% - 强调文字颜色 5 8" xfId="278"/>
    <cellStyle name="强调文字颜色 4 2 12" xfId="279"/>
    <cellStyle name="20% - 强调文字颜色 2 2 11" xfId="280"/>
    <cellStyle name="60% - 强调文字颜色 3 7" xfId="281"/>
    <cellStyle name="20% - 强调文字颜色 5 9" xfId="282"/>
    <cellStyle name="强调文字颜色 4 2 13" xfId="283"/>
    <cellStyle name="20% - 强调文字颜色 2 2 12" xfId="284"/>
    <cellStyle name="常规 2 2" xfId="285"/>
    <cellStyle name="60% - 强调文字颜色 3 8" xfId="286"/>
    <cellStyle name="20% - 强调文字颜色 2 2 13" xfId="287"/>
    <cellStyle name="常规 2 3" xfId="288"/>
    <cellStyle name="60% - 强调文字颜色 5 2 10" xfId="289"/>
    <cellStyle name="60% - 强调文字颜色 3 9" xfId="290"/>
    <cellStyle name="40% - 强调文字颜色 3 2 7" xfId="291"/>
    <cellStyle name="20% - 强调文字颜色 2 2 2" xfId="292"/>
    <cellStyle name="40% - 强调文字颜色 3 2 8" xfId="293"/>
    <cellStyle name="20% - 强调文字颜色 2 2 3" xfId="294"/>
    <cellStyle name="40% - 强调文字颜色 3 2 9" xfId="295"/>
    <cellStyle name="20% - 强调文字颜色 2 2 4" xfId="296"/>
    <cellStyle name="20% - 强调文字颜色 2 2 5" xfId="297"/>
    <cellStyle name="20% - 强调文字颜色 2 2 6" xfId="298"/>
    <cellStyle name="20% - 强调文字颜色 2 2 7" xfId="299"/>
    <cellStyle name="20% - 强调文字颜色 2 2 8" xfId="300"/>
    <cellStyle name="20% - 强调文字颜色 2 2 9" xfId="301"/>
    <cellStyle name="20% - 强调文字颜色 3 2 8" xfId="302"/>
    <cellStyle name="20% - 强调文字颜色 2 3" xfId="303"/>
    <cellStyle name="20% - 强调文字颜色 3 2 9" xfId="304"/>
    <cellStyle name="20% - 强调文字颜色 2 4" xfId="305"/>
    <cellStyle name="40% - 强调文字颜色 2 2 10" xfId="306"/>
    <cellStyle name="20% - 强调文字颜色 2 5" xfId="307"/>
    <cellStyle name="40% - 强调文字颜色 2 2 11" xfId="308"/>
    <cellStyle name="20% - 强调文字颜色 2 6" xfId="309"/>
    <cellStyle name="40% - 强调文字颜色 2 2 12" xfId="310"/>
    <cellStyle name="20% - 强调文字颜色 2 7" xfId="311"/>
    <cellStyle name="40% - 强调文字颜色 2 2 13" xfId="312"/>
    <cellStyle name="20% - 强调文字颜色 2 8" xfId="313"/>
    <cellStyle name="20% - 强调文字颜色 2 9" xfId="314"/>
    <cellStyle name="20% - 强调文字颜色 5 13" xfId="315"/>
    <cellStyle name="适中 7" xfId="316"/>
    <cellStyle name="20% - 强调文字颜色 3 2" xfId="317"/>
    <cellStyle name="60% - 强调文字颜色 5 9" xfId="318"/>
    <cellStyle name="20% - 强调文字颜色 3 2 10" xfId="319"/>
    <cellStyle name="20% - 强调文字颜色 3 2 11" xfId="320"/>
    <cellStyle name="20% - 强调文字颜色 3 2 12" xfId="321"/>
    <cellStyle name="20% - 强调文字颜色 3 2 13" xfId="322"/>
    <cellStyle name="60% - 强调文字颜色 6 2 10" xfId="323"/>
    <cellStyle name="标题 4 9" xfId="324"/>
    <cellStyle name="40% - 强调文字颜色 4 2 7" xfId="325"/>
    <cellStyle name="20% - 强调文字颜色 3 2 2" xfId="326"/>
    <cellStyle name="40% - 强调文字颜色 4 2 8" xfId="327"/>
    <cellStyle name="20% - 强调文字颜色 3 2 3" xfId="328"/>
    <cellStyle name="40% - 强调文字颜色 4 2 9" xfId="329"/>
    <cellStyle name="20% - 强调文字颜色 3 2 4" xfId="330"/>
    <cellStyle name="20% - 强调文字颜色 3 2 5" xfId="331"/>
    <cellStyle name="20% - 强调文字颜色 3 2 6" xfId="332"/>
    <cellStyle name="60% - 强调文字颜色 1 2" xfId="333"/>
    <cellStyle name="着色 6" xfId="334"/>
    <cellStyle name="强调文字颜色 3 2 11" xfId="335"/>
    <cellStyle name="适中 9" xfId="336"/>
    <cellStyle name="20% - 强调文字颜色 3 4" xfId="337"/>
    <cellStyle name="60% - 强调文字颜色 1 7" xfId="338"/>
    <cellStyle name="常规_课务分工" xfId="339"/>
    <cellStyle name="60% - 强调文字颜色 4 2 11" xfId="340"/>
    <cellStyle name="警告文本 2 4" xfId="341"/>
    <cellStyle name="60% - 强调文字颜色 3 10" xfId="342"/>
    <cellStyle name="20% - 强调文字颜色 3 9" xfId="343"/>
    <cellStyle name="好_2012-2013-2轻化系工作量2013.7.2 4" xfId="344"/>
    <cellStyle name="60% - 强调文字颜色 6 12" xfId="345"/>
    <cellStyle name="40% - 强调文字颜色 5 11" xfId="346"/>
    <cellStyle name="20% - 强调文字颜色 4 10" xfId="347"/>
    <cellStyle name="好_2012-2013-2轻化系工作量2013.7.2 5" xfId="348"/>
    <cellStyle name="60% - 强调文字颜色 6 13" xfId="349"/>
    <cellStyle name="40% - 强调文字颜色 5 12" xfId="350"/>
    <cellStyle name="20% - 强调文字颜色 4 11" xfId="351"/>
    <cellStyle name="40% - 强调文字颜色 5 13" xfId="352"/>
    <cellStyle name="20% - 强调文字颜色 4 12" xfId="353"/>
    <cellStyle name="20% - 强调文字颜色 4 13" xfId="354"/>
    <cellStyle name="20% - 强调文字颜色 4 2" xfId="355"/>
    <cellStyle name="输入 2_轻化系2014年度工作量统计2015.1.22(第3次报教务处）" xfId="356"/>
    <cellStyle name="60% - 强调文字颜色 1 2 7" xfId="357"/>
    <cellStyle name="20% - 强调文字颜色 4 2 10" xfId="358"/>
    <cellStyle name="20% - 强调文字颜色 4 2 11" xfId="359"/>
    <cellStyle name="20% - 强调文字颜色 4 2 12" xfId="360"/>
    <cellStyle name="20% - 强调文字颜色 4 2 13" xfId="361"/>
    <cellStyle name="常规 3 2" xfId="362"/>
    <cellStyle name="60% - 强调文字颜色 4 8" xfId="363"/>
    <cellStyle name="40% - 强调文字颜色 5 2 7" xfId="364"/>
    <cellStyle name="20% - 强调文字颜色 4 2 2" xfId="365"/>
    <cellStyle name="60% - 强调文字颜色 4 9" xfId="366"/>
    <cellStyle name="40% - 强调文字颜色 4 2 10" xfId="367"/>
    <cellStyle name="40% - 强调文字颜色 5 2 8" xfId="368"/>
    <cellStyle name="20% - 强调文字颜色 4 2 3" xfId="369"/>
    <cellStyle name="检查单元格 10" xfId="370"/>
    <cellStyle name="40% - 强调文字颜色 5 2 9" xfId="371"/>
    <cellStyle name="20% - 强调文字颜色 4 2 4" xfId="372"/>
    <cellStyle name="常规_Sheet1_Sheet2_任课" xfId="373"/>
    <cellStyle name="检查单元格 11" xfId="374"/>
    <cellStyle name="40% - 强调文字颜色 4 2 11" xfId="375"/>
    <cellStyle name="40% - 强调文字颜色 4 2 12" xfId="376"/>
    <cellStyle name="20% - 强调文字颜色 4 2 5" xfId="377"/>
    <cellStyle name="检查单元格 12" xfId="378"/>
    <cellStyle name="40% - 强调文字颜色 4 2 13" xfId="379"/>
    <cellStyle name="20% - 强调文字颜色 4 2 6" xfId="380"/>
    <cellStyle name="检查单元格 13" xfId="381"/>
    <cellStyle name="20% - 强调文字颜色 4 2 7" xfId="382"/>
    <cellStyle name="20% - 强调文字颜色 4 2 8" xfId="383"/>
    <cellStyle name="20% - 强调文字颜色 4 2 9" xfId="384"/>
    <cellStyle name="20% - 强调文字颜色 4 3" xfId="385"/>
    <cellStyle name="60% - 强调文字颜色 1 2 8" xfId="386"/>
    <cellStyle name="注释 12" xfId="387"/>
    <cellStyle name="常规 5" xfId="388"/>
    <cellStyle name="好 13" xfId="389"/>
    <cellStyle name="60% - 强调文字颜色 2 2" xfId="390"/>
    <cellStyle name="20% - 强调文字颜色 4 4" xfId="391"/>
    <cellStyle name="60% - 强调文字颜色 1 2 9" xfId="392"/>
    <cellStyle name="常规 7" xfId="393"/>
    <cellStyle name="60% - 强调文字颜色 2 4" xfId="394"/>
    <cellStyle name="20% - 强调文字颜色 4 6" xfId="395"/>
    <cellStyle name="常规 8" xfId="396"/>
    <cellStyle name="60% - 强调文字颜色 2 5" xfId="397"/>
    <cellStyle name="20% - 强调文字颜色 4 7" xfId="398"/>
    <cellStyle name="40% - 强调文字颜色 3 2 10" xfId="399"/>
    <cellStyle name="常规 9" xfId="400"/>
    <cellStyle name="60% - 强调文字颜色 2 6" xfId="401"/>
    <cellStyle name="20% - 强调文字颜色 4 8" xfId="402"/>
    <cellStyle name="40% - 强调文字颜色 3 2 11" xfId="403"/>
    <cellStyle name="60% - 强调文字颜色 2 7" xfId="404"/>
    <cellStyle name="20% - 强调文字颜色 4 9" xfId="405"/>
    <cellStyle name="40% - 强调文字颜色 6 11" xfId="406"/>
    <cellStyle name="20% - 强调文字颜色 5 10" xfId="407"/>
    <cellStyle name="着色 1" xfId="408"/>
    <cellStyle name="适中 2 11" xfId="409"/>
    <cellStyle name="20% - 着色 5" xfId="410"/>
    <cellStyle name="计算 7" xfId="411"/>
    <cellStyle name="40% - 强调文字颜色 6 12" xfId="412"/>
    <cellStyle name="20% - 强调文字颜色 5 11" xfId="413"/>
    <cellStyle name="着色 2" xfId="414"/>
    <cellStyle name="适中 2 12" xfId="415"/>
    <cellStyle name="20% - 着色 6" xfId="416"/>
    <cellStyle name="计算 8" xfId="417"/>
    <cellStyle name="40% - 强调文字颜色 6 13" xfId="418"/>
    <cellStyle name="20% - 强调文字颜色 5 12" xfId="419"/>
    <cellStyle name="20% - 强调文字颜色 5 2" xfId="420"/>
    <cellStyle name="20% - 强调文字颜色 5 2 10" xfId="421"/>
    <cellStyle name="20% - 强调文字颜色 5 2 11" xfId="422"/>
    <cellStyle name="20% - 强调文字颜色 5 2 12" xfId="423"/>
    <cellStyle name="20% - 强调文字颜色 5 2 13" xfId="424"/>
    <cellStyle name="40% - 强调文字颜色 6 2 7" xfId="425"/>
    <cellStyle name="20% - 强调文字颜色 5 2 2" xfId="426"/>
    <cellStyle name="40% - 着色 2" xfId="427"/>
    <cellStyle name="40% - 强调文字颜色 6 2 8" xfId="428"/>
    <cellStyle name="20% - 强调文字颜色 5 2 3" xfId="429"/>
    <cellStyle name="40% - 着色 3" xfId="430"/>
    <cellStyle name="40% - 强调文字颜色 6 2 9" xfId="431"/>
    <cellStyle name="20% - 强调文字颜色 5 2 4" xfId="432"/>
    <cellStyle name="40% - 着色 4" xfId="433"/>
    <cellStyle name="20% - 强调文字颜色 5 2 5" xfId="434"/>
    <cellStyle name="标题 5 10" xfId="435"/>
    <cellStyle name="40% - 着色 5" xfId="436"/>
    <cellStyle name="20% - 强调文字颜色 5 2 6" xfId="437"/>
    <cellStyle name="标题 5 11" xfId="438"/>
    <cellStyle name="40% - 着色 6" xfId="439"/>
    <cellStyle name="20% - 强调文字颜色 5 2 7" xfId="440"/>
    <cellStyle name="标题 5 12" xfId="441"/>
    <cellStyle name="20% - 强调文字颜色 5 2 8" xfId="442"/>
    <cellStyle name="标题 5 13" xfId="443"/>
    <cellStyle name="20% - 强调文字颜色 5 2 9" xfId="444"/>
    <cellStyle name="链接单元格 2" xfId="445"/>
    <cellStyle name="20% - 强调文字颜色 5 3" xfId="446"/>
    <cellStyle name="60% - 强调文字颜色 3 2" xfId="447"/>
    <cellStyle name="强调文字颜色 4 10" xfId="448"/>
    <cellStyle name="20% - 强调文字颜色 5 4" xfId="449"/>
    <cellStyle name="60% - 强调文字颜色 3 3" xfId="450"/>
    <cellStyle name="汇总 10" xfId="451"/>
    <cellStyle name="强调文字颜色 4 11" xfId="452"/>
    <cellStyle name="20% - 强调文字颜色 5 5" xfId="453"/>
    <cellStyle name="60% - 强调文字颜色 3 4" xfId="454"/>
    <cellStyle name="汇总 11" xfId="455"/>
    <cellStyle name="强调文字颜色 4 12" xfId="456"/>
    <cellStyle name="20% - 强调文字颜色 5 6" xfId="457"/>
    <cellStyle name="强调文字颜色 4 2 10" xfId="458"/>
    <cellStyle name="60% - 强调文字颜色 3 5" xfId="459"/>
    <cellStyle name="汇总 12" xfId="460"/>
    <cellStyle name="强调文字颜色 4 13" xfId="461"/>
    <cellStyle name="20% - 强调文字颜色 5 7" xfId="462"/>
    <cellStyle name="强调文字颜色 4 2 11" xfId="463"/>
    <cellStyle name="20% - 强调文字颜色 6 10" xfId="464"/>
    <cellStyle name="检查单元格 2 5" xfId="465"/>
    <cellStyle name="20% - 强调文字颜色 6 11" xfId="466"/>
    <cellStyle name="检查单元格 2 6" xfId="467"/>
    <cellStyle name="20% - 强调文字颜色 6 12" xfId="468"/>
    <cellStyle name="检查单元格 2 7" xfId="469"/>
    <cellStyle name="20% - 强调文字颜色 6 13" xfId="470"/>
    <cellStyle name="检查单元格 2 8" xfId="471"/>
    <cellStyle name="标题 4 2 8" xfId="472"/>
    <cellStyle name="60% - 强调文字颜色 6 2 4" xfId="473"/>
    <cellStyle name="20% - 强调文字颜色 6 2" xfId="474"/>
    <cellStyle name="警告文本 12" xfId="475"/>
    <cellStyle name="20% - 强调文字颜色 6 2 10" xfId="476"/>
    <cellStyle name="60% - 强调文字颜色 1 10" xfId="477"/>
    <cellStyle name="警告文本 13" xfId="478"/>
    <cellStyle name="20% - 强调文字颜色 6 2 11" xfId="479"/>
    <cellStyle name="20% - 强调文字颜色 6 2 13" xfId="480"/>
    <cellStyle name="60% - 强调文字颜色 1 12" xfId="481"/>
    <cellStyle name="40% - 强调文字颜色 4 4" xfId="482"/>
    <cellStyle name="20% - 强调文字颜色 6 2 2" xfId="483"/>
    <cellStyle name="40% - 强调文字颜色 4 5" xfId="484"/>
    <cellStyle name="20% - 强调文字颜色 6 2 3" xfId="485"/>
    <cellStyle name="解释性文本 10" xfId="486"/>
    <cellStyle name="40% - 强调文字颜色 4 6" xfId="487"/>
    <cellStyle name="20% - 强调文字颜色 6 2 4" xfId="488"/>
    <cellStyle name="解释性文本 11" xfId="489"/>
    <cellStyle name="40% - 强调文字颜色 4 7" xfId="490"/>
    <cellStyle name="20% - 强调文字颜色 6 2 5" xfId="491"/>
    <cellStyle name="解释性文本 12" xfId="492"/>
    <cellStyle name="40% - 强调文字颜色 4 8" xfId="493"/>
    <cellStyle name="20% - 强调文字颜色 6 2 6" xfId="494"/>
    <cellStyle name="解释性文本 13" xfId="495"/>
    <cellStyle name="40% - 强调文字颜色 4 9" xfId="496"/>
    <cellStyle name="20% - 强调文字颜色 6 2 7" xfId="497"/>
    <cellStyle name="强调文字颜色 2 10" xfId="498"/>
    <cellStyle name="20% - 强调文字颜色 6 2 8" xfId="499"/>
    <cellStyle name="强调文字颜色 2 11" xfId="500"/>
    <cellStyle name="20% - 强调文字颜色 6 2 9" xfId="501"/>
    <cellStyle name="强调文字颜色 2 12" xfId="502"/>
    <cellStyle name="标题 4 2 9" xfId="503"/>
    <cellStyle name="60% - 强调文字颜色 6 2 5" xfId="504"/>
    <cellStyle name="20% - 强调文字颜色 6 3" xfId="505"/>
    <cellStyle name="60% - 强调文字颜色 6 2 6" xfId="506"/>
    <cellStyle name="20% - 强调文字颜色 6 4" xfId="507"/>
    <cellStyle name="强调文字颜色 5 2 7" xfId="508"/>
    <cellStyle name="标题 4 13" xfId="509"/>
    <cellStyle name="60% - 强调文字颜色 4 2" xfId="510"/>
    <cellStyle name="60% - 强调文字颜色 6 2 7" xfId="511"/>
    <cellStyle name="40% - 强调文字颜色 5 2 2" xfId="512"/>
    <cellStyle name="20% - 强调文字颜色 6 5" xfId="513"/>
    <cellStyle name="60% - 强调文字颜色 4 3" xfId="514"/>
    <cellStyle name="60% - 强调文字颜色 6 2 8" xfId="515"/>
    <cellStyle name="40% - 强调文字颜色 5 2 3" xfId="516"/>
    <cellStyle name="20% - 强调文字颜色 6 6" xfId="517"/>
    <cellStyle name="汇总 2 10" xfId="518"/>
    <cellStyle name="60% - 强调文字颜色 4 4" xfId="519"/>
    <cellStyle name="60% - 强调文字颜色 4 5" xfId="520"/>
    <cellStyle name="40% - 强调文字颜色 5 2 4" xfId="521"/>
    <cellStyle name="20% - 强调文字颜色 6 7" xfId="522"/>
    <cellStyle name="60% - 强调文字颜色 6 2 9" xfId="523"/>
    <cellStyle name="汇总 2 11" xfId="524"/>
    <cellStyle name="60% - 强调文字颜色 4 6" xfId="525"/>
    <cellStyle name="40% - 强调文字颜色 5 2 5" xfId="526"/>
    <cellStyle name="20% - 强调文字颜色 6 8" xfId="527"/>
    <cellStyle name="汇总 2 12" xfId="528"/>
    <cellStyle name="60% - 强调文字颜色 4 7" xfId="529"/>
    <cellStyle name="40% - 强调文字颜色 5 2 6" xfId="530"/>
    <cellStyle name="20% - 强调文字颜色 6 9" xfId="531"/>
    <cellStyle name="汇总 2 13" xfId="532"/>
    <cellStyle name="40% - 强调文字颜色 6 10" xfId="533"/>
    <cellStyle name="适中 2 10" xfId="534"/>
    <cellStyle name="20% - 着色 4" xfId="535"/>
    <cellStyle name="计算 6" xfId="536"/>
    <cellStyle name="适中 3" xfId="537"/>
    <cellStyle name="好_2012-2013-2轻化系工作量2013.7.2" xfId="538"/>
    <cellStyle name="60% - 强调文字颜色 2 11" xfId="539"/>
    <cellStyle name="40% - 强调文字颜色 1 10" xfId="540"/>
    <cellStyle name="链接单元格 2 10" xfId="541"/>
    <cellStyle name="60% - 强调文字颜色 2 12" xfId="542"/>
    <cellStyle name="40% - 强调文字颜色 1 11" xfId="543"/>
    <cellStyle name="链接单元格 2 11" xfId="544"/>
    <cellStyle name="60% - 强调文字颜色 2 13" xfId="545"/>
    <cellStyle name="40% - 强调文字颜色 1 12" xfId="546"/>
    <cellStyle name="40% - 强调文字颜色 1 2" xfId="547"/>
    <cellStyle name="解释性文本 2 9" xfId="548"/>
    <cellStyle name="40% - 强调文字颜色 1 2 10" xfId="549"/>
    <cellStyle name="40% - 强调文字颜色 1 2 11" xfId="550"/>
    <cellStyle name="强调文字颜色 3 10" xfId="551"/>
    <cellStyle name="40% - 强调文字颜色 1 2 12" xfId="552"/>
    <cellStyle name="60% - 强调文字颜色 2 2 7" xfId="553"/>
    <cellStyle name="40% - 强调文字颜色 1 2 2" xfId="554"/>
    <cellStyle name="40% - 强调文字颜色 5 2 11" xfId="555"/>
    <cellStyle name="60% - 强调文字颜色 2 2 8" xfId="556"/>
    <cellStyle name="40% - 强调文字颜色 1 2 3" xfId="557"/>
    <cellStyle name="40% - 强调文字颜色 5 2 12" xfId="558"/>
    <cellStyle name="60% - 强调文字颜色 2 2 9" xfId="559"/>
    <cellStyle name="40% - 强调文字颜色 1 2 4" xfId="560"/>
    <cellStyle name="40% - 强调文字颜色 5 2 13" xfId="561"/>
    <cellStyle name="40% - 强调文字颜色 1 2 5" xfId="562"/>
    <cellStyle name="40% - 强调文字颜色 1 2 6" xfId="563"/>
    <cellStyle name="40% - 强调文字颜色 1 2 7" xfId="564"/>
    <cellStyle name="40% - 强调文字颜色 1 3" xfId="565"/>
    <cellStyle name="40% - 强调文字颜色 1 4" xfId="566"/>
    <cellStyle name="40% - 强调文字颜色 1 5" xfId="567"/>
    <cellStyle name="40% - 强调文字颜色 1 6" xfId="568"/>
    <cellStyle name="40% - 强调文字颜色 1 7" xfId="569"/>
    <cellStyle name="40% - 强调文字颜色 1 8" xfId="570"/>
    <cellStyle name="40% - 强调文字颜色 1 9" xfId="571"/>
    <cellStyle name="60% - 强调文字颜色 1 8" xfId="572"/>
    <cellStyle name="60% - 强调文字颜色 4 2 12" xfId="573"/>
    <cellStyle name="警告文本 2 5" xfId="574"/>
    <cellStyle name="60% - 强调文字颜色 3 11" xfId="575"/>
    <cellStyle name="40% - 强调文字颜色 2 10" xfId="576"/>
    <cellStyle name="60% - 强调文字颜色 3 2 7" xfId="577"/>
    <cellStyle name="40% - 强调文字颜色 2 2 2" xfId="578"/>
    <cellStyle name="60% - 强调文字颜色 3 2 8" xfId="579"/>
    <cellStyle name="40% - 强调文字颜色 2 2 3" xfId="580"/>
    <cellStyle name="60% - 强调文字颜色 3 2 9" xfId="581"/>
    <cellStyle name="40% - 强调文字颜色 2 2 4" xfId="582"/>
    <cellStyle name="常规 11 2" xfId="583"/>
    <cellStyle name="40% - 强调文字颜色 2 2 5" xfId="584"/>
    <cellStyle name="40% - 强调文字颜色 2 2 6" xfId="585"/>
    <cellStyle name="40% - 强调文字颜色 2 9" xfId="586"/>
    <cellStyle name="40% - 强调文字颜色 3 2 12" xfId="587"/>
    <cellStyle name="60% - 强调文字颜色 2 8" xfId="588"/>
    <cellStyle name="40% - 强调文字颜色 3 2 13" xfId="589"/>
    <cellStyle name="输入 2 2" xfId="590"/>
    <cellStyle name="60% - 强调文字颜色 2 9" xfId="591"/>
    <cellStyle name="60% - 强调文字颜色 4 2 7" xfId="592"/>
    <cellStyle name="40% - 强调文字颜色 6 9" xfId="593"/>
    <cellStyle name="40% - 强调文字颜色 3 2 2" xfId="594"/>
    <cellStyle name="60% - 强调文字颜色 4 2 8" xfId="595"/>
    <cellStyle name="40% - 强调文字颜色 3 2 3" xfId="596"/>
    <cellStyle name="60% - 强调文字颜色 4 2 9" xfId="597"/>
    <cellStyle name="40% - 强调文字颜色 3 2 4" xfId="598"/>
    <cellStyle name="40% - 强调文字颜色 3 2 5" xfId="599"/>
    <cellStyle name="40% - 强调文字颜色 3 2 6" xfId="600"/>
    <cellStyle name="标题 4 4" xfId="601"/>
    <cellStyle name="差_2012年轻化系教学工作量2013.1.25" xfId="602"/>
    <cellStyle name="60% - 强调文字颜色 5 2 7" xfId="603"/>
    <cellStyle name="40% - 强调文字颜色 4 2 2" xfId="604"/>
    <cellStyle name="标题 4 5" xfId="605"/>
    <cellStyle name="60% - 强调文字颜色 5 2 8" xfId="606"/>
    <cellStyle name="40% - 强调文字颜色 4 2 3" xfId="607"/>
    <cellStyle name="标题 4 6" xfId="608"/>
    <cellStyle name="60% - 强调文字颜色 5 2 9" xfId="609"/>
    <cellStyle name="40% - 强调文字颜色 4 2 4" xfId="610"/>
    <cellStyle name="标题 4 7" xfId="611"/>
    <cellStyle name="40% - 强调文字颜色 4 2 5" xfId="612"/>
    <cellStyle name="标题 4 8" xfId="613"/>
    <cellStyle name="40% - 强调文字颜色 4 2 6" xfId="614"/>
    <cellStyle name="40% - 强调文字颜色 4 3" xfId="615"/>
    <cellStyle name="好_2012-2013-2轻化系工作量2013.7.2 3" xfId="616"/>
    <cellStyle name="60% - 强调文字颜色 6 11" xfId="617"/>
    <cellStyle name="40% - 强调文字颜色 5 10" xfId="618"/>
    <cellStyle name="40% - 强调文字颜色 5 2" xfId="619"/>
    <cellStyle name="好 2 3" xfId="620"/>
    <cellStyle name="40% - 强调文字颜色 5 3" xfId="621"/>
    <cellStyle name="好 2 4" xfId="622"/>
    <cellStyle name="40% - 强调文字颜色 5 4" xfId="623"/>
    <cellStyle name="好 2 5" xfId="624"/>
    <cellStyle name="40% - 强调文字颜色 5 5" xfId="625"/>
    <cellStyle name="好 2 6" xfId="626"/>
    <cellStyle name="注释 2 2" xfId="627"/>
    <cellStyle name="40% - 强调文字颜色 5 6" xfId="628"/>
    <cellStyle name="好 2 7" xfId="629"/>
    <cellStyle name="链接单元格 2_轻化系2014年度工作量统计2015.1.22(第3次报教务处）" xfId="630"/>
    <cellStyle name="注释 2 4" xfId="631"/>
    <cellStyle name="40% - 强调文字颜色 5 8" xfId="632"/>
    <cellStyle name="好 2 9" xfId="633"/>
    <cellStyle name="注释 2 5" xfId="634"/>
    <cellStyle name="40% - 强调文字颜色 5 9" xfId="635"/>
    <cellStyle name="标题 2 2 4" xfId="636"/>
    <cellStyle name="40% - 强调文字颜色 6 2" xfId="637"/>
    <cellStyle name="40% - 强调文字颜色 6 2 10" xfId="638"/>
    <cellStyle name="40% - 强调文字颜色 6 2 11" xfId="639"/>
    <cellStyle name="40% - 强调文字颜色 6 2 2" xfId="640"/>
    <cellStyle name="40% - 强调文字颜色 6 2 12" xfId="641"/>
    <cellStyle name="40% - 强调文字颜色 6 2 3" xfId="642"/>
    <cellStyle name="40% - 强调文字颜色 6 2 13" xfId="643"/>
    <cellStyle name="40% - 强调文字颜色 6 2 4" xfId="644"/>
    <cellStyle name="40% - 强调文字颜色 6 2 5" xfId="645"/>
    <cellStyle name="40% - 强调文字颜色 6 2 6" xfId="646"/>
    <cellStyle name="40% - 着色 1" xfId="647"/>
    <cellStyle name="标题 2 2 5" xfId="648"/>
    <cellStyle name="40% - 强调文字颜色 6 3" xfId="649"/>
    <cellStyle name="标题 2 2 6" xfId="650"/>
    <cellStyle name="60% - 强调文字颜色 4 2 2" xfId="651"/>
    <cellStyle name="40% - 强调文字颜色 6 4" xfId="652"/>
    <cellStyle name="适中 2 4" xfId="653"/>
    <cellStyle name="60% - 强调文字颜色 1 2 10" xfId="654"/>
    <cellStyle name="强调文字颜色 3 2 3" xfId="655"/>
    <cellStyle name="标题 2 2 8" xfId="656"/>
    <cellStyle name="解释性文本 2 11" xfId="657"/>
    <cellStyle name="60% - 强调文字颜色 4 2 4" xfId="658"/>
    <cellStyle name="40% - 强调文字颜色 6 6" xfId="659"/>
    <cellStyle name="适中 2 6" xfId="660"/>
    <cellStyle name="60% - 强调文字颜色 1 2 12" xfId="661"/>
    <cellStyle name="强调文字颜色 3 2 5" xfId="662"/>
    <cellStyle name="标题 2 2 9" xfId="663"/>
    <cellStyle name="解释性文本 2 12" xfId="664"/>
    <cellStyle name="60% - 强调文字颜色 4 2 5" xfId="665"/>
    <cellStyle name="40% - 强调文字颜色 6 7" xfId="666"/>
    <cellStyle name="适中 2 7" xfId="667"/>
    <cellStyle name="60% - 强调文字颜色 1 2 13" xfId="668"/>
    <cellStyle name="强调文字颜色 3 2 6" xfId="669"/>
    <cellStyle name="解释性文本 2 13" xfId="670"/>
    <cellStyle name="60% - 强调文字颜色 4 2 6" xfId="671"/>
    <cellStyle name="40% - 强调文字颜色 6 8" xfId="672"/>
    <cellStyle name="60% - 强调文字颜色 1 13" xfId="673"/>
    <cellStyle name="60% - 强调文字颜色 1 2 2" xfId="674"/>
    <cellStyle name="60% - 强调文字颜色 1 2 3" xfId="675"/>
    <cellStyle name="60% - 强调文字颜色 1 2 4" xfId="676"/>
    <cellStyle name="60% - 强调文字颜色 1 2 5" xfId="677"/>
    <cellStyle name="60% - 强调文字颜色 1 2 6" xfId="678"/>
    <cellStyle name="60% - 强调文字颜色 2 10" xfId="679"/>
    <cellStyle name="60% - 强调文字颜色 2 2 10" xfId="680"/>
    <cellStyle name="60% - 强调文字颜色 2 2 11" xfId="681"/>
    <cellStyle name="60% - 强调文字颜色 2 2 12" xfId="682"/>
    <cellStyle name="60% - 强调文字颜色 2 2 13" xfId="683"/>
    <cellStyle name="标题 1 2 6" xfId="684"/>
    <cellStyle name="60% - 强调文字颜色 3 2 2" xfId="685"/>
    <cellStyle name="标题 1 2 7" xfId="686"/>
    <cellStyle name="60% - 强调文字颜色 3 2 3" xfId="687"/>
    <cellStyle name="标题 1 2 8" xfId="688"/>
    <cellStyle name="60% - 强调文字颜色 3 2 4" xfId="689"/>
    <cellStyle name="标题 1 2 9" xfId="690"/>
    <cellStyle name="60% - 强调文字颜色 3 2 5" xfId="691"/>
    <cellStyle name="60% - 强调文字颜色 3 2 6" xfId="692"/>
    <cellStyle name="60% - 强调文字颜色 4 10" xfId="693"/>
    <cellStyle name="强调文字颜色 1 2 2" xfId="694"/>
    <cellStyle name="60% - 强调文字颜色 5 2" xfId="695"/>
    <cellStyle name="常规 2 4" xfId="696"/>
    <cellStyle name="60% - 强调文字颜色 5 2 11" xfId="697"/>
    <cellStyle name="常规 2 5" xfId="698"/>
    <cellStyle name="60% - 强调文字颜色 5 2 12" xfId="699"/>
    <cellStyle name="常规 2 6" xfId="700"/>
    <cellStyle name="60% - 强调文字颜色 5 2 13" xfId="701"/>
    <cellStyle name="标题 3 2 6" xfId="702"/>
    <cellStyle name="好 9" xfId="703"/>
    <cellStyle name="60% - 强调文字颜色 5 2 2" xfId="704"/>
    <cellStyle name="标题 3 2 7" xfId="705"/>
    <cellStyle name="60% - 强调文字颜色 5 2 3" xfId="706"/>
    <cellStyle name="标题 3 2 8" xfId="707"/>
    <cellStyle name="60% - 强调文字颜色 5 2 4" xfId="708"/>
    <cellStyle name="标题 3 2 9" xfId="709"/>
    <cellStyle name="标题 4 2" xfId="710"/>
    <cellStyle name="60% - 强调文字颜色 5 2 5" xfId="711"/>
    <cellStyle name="标题 4 3" xfId="712"/>
    <cellStyle name="60% - 强调文字颜色 5 2 6" xfId="713"/>
    <cellStyle name="60% - 强调文字颜色 5 3" xfId="714"/>
    <cellStyle name="60% - 强调文字颜色 5 4" xfId="715"/>
    <cellStyle name="60% - 强调文字颜色 5 5" xfId="716"/>
    <cellStyle name="60% - 强调文字颜色 5 6" xfId="717"/>
    <cellStyle name="60% - 强调文字颜色 5 7" xfId="718"/>
    <cellStyle name="常规 4 2" xfId="719"/>
    <cellStyle name="60% - 强调文字颜色 5 8" xfId="720"/>
    <cellStyle name="好_2012-2013-2轻化系工作量2013.7.2 2" xfId="721"/>
    <cellStyle name="60% - 强调文字颜色 6 10" xfId="722"/>
    <cellStyle name="60% - 强调文字颜色 6 2" xfId="723"/>
    <cellStyle name="60% - 强调文字颜色 6 2 11" xfId="724"/>
    <cellStyle name="60% - 强调文字颜色 6 2 12" xfId="725"/>
    <cellStyle name="60% - 强调文字颜色 6 2 13" xfId="726"/>
    <cellStyle name="标题 4 2 6" xfId="727"/>
    <cellStyle name="60% - 强调文字颜色 6 2 2" xfId="728"/>
    <cellStyle name="标题 4 2 7" xfId="729"/>
    <cellStyle name="60% - 强调文字颜色 6 2 3" xfId="730"/>
    <cellStyle name="60% - 强调文字颜色 6 7" xfId="731"/>
    <cellStyle name="60% - 着色 1" xfId="732"/>
    <cellStyle name="60% - 着色 2" xfId="733"/>
    <cellStyle name="60% - 着色 3" xfId="734"/>
    <cellStyle name="60% - 着色 4" xfId="735"/>
    <cellStyle name="标题 1 2" xfId="736"/>
    <cellStyle name="60% - 着色 5" xfId="737"/>
    <cellStyle name="标题 1 3" xfId="738"/>
    <cellStyle name="60% - 着色 6" xfId="739"/>
    <cellStyle name="标题 1 4" xfId="740"/>
    <cellStyle name="输出 8" xfId="741"/>
    <cellStyle name="标题 1 10" xfId="742"/>
    <cellStyle name="输出 9" xfId="743"/>
    <cellStyle name="标题 1 11" xfId="744"/>
    <cellStyle name="标题 1 12" xfId="745"/>
    <cellStyle name="标题 1 13" xfId="746"/>
    <cellStyle name="标题 1 2 10" xfId="747"/>
    <cellStyle name="标题 1 2 11" xfId="748"/>
    <cellStyle name="标题 1 2 12" xfId="749"/>
    <cellStyle name="标题 1 2 13" xfId="750"/>
    <cellStyle name="标题 1 2 2" xfId="751"/>
    <cellStyle name="标题 1 2 3" xfId="752"/>
    <cellStyle name="标题 1 2 4" xfId="753"/>
    <cellStyle name="标题 1 2 5" xfId="754"/>
    <cellStyle name="标题 1 2_轻化系2014年度工作量统计2015.1.22(第3次报教务处）" xfId="755"/>
    <cellStyle name="注释 2 10" xfId="756"/>
    <cellStyle name="标题 1 5" xfId="757"/>
    <cellStyle name="注释 2 11" xfId="758"/>
    <cellStyle name="标题 1 6" xfId="759"/>
    <cellStyle name="注释 2 12" xfId="760"/>
    <cellStyle name="标题 1 7" xfId="761"/>
    <cellStyle name="注释 2 13" xfId="762"/>
    <cellStyle name="标题 1 8" xfId="763"/>
    <cellStyle name="标题 1 9" xfId="764"/>
    <cellStyle name="标题 10" xfId="765"/>
    <cellStyle name="标题 11" xfId="766"/>
    <cellStyle name="标题 12" xfId="767"/>
    <cellStyle name="标题 13" xfId="768"/>
    <cellStyle name="常规_任课" xfId="769"/>
    <cellStyle name="标题 14" xfId="770"/>
    <cellStyle name="标题 2 2 2" xfId="771"/>
    <cellStyle name="标题 15" xfId="772"/>
    <cellStyle name="标题 2 2 3" xfId="773"/>
    <cellStyle name="标题 16" xfId="774"/>
    <cellStyle name="标题 2 10" xfId="775"/>
    <cellStyle name="标题 2 12" xfId="776"/>
    <cellStyle name="标题 2 13" xfId="777"/>
    <cellStyle name="标题 2 2" xfId="778"/>
    <cellStyle name="标题 2 2 10" xfId="779"/>
    <cellStyle name="标题 2 2 11" xfId="780"/>
    <cellStyle name="标题 5 2" xfId="781"/>
    <cellStyle name="标题 2 2 12" xfId="782"/>
    <cellStyle name="标题 5 3" xfId="783"/>
    <cellStyle name="标题 2 2 13" xfId="784"/>
    <cellStyle name="标题 2 2_轻化系2014年度工作量统计2015.1.22(第3次报教务处）" xfId="785"/>
    <cellStyle name="标题 2 3" xfId="786"/>
    <cellStyle name="标题 2 4" xfId="787"/>
    <cellStyle name="标题 2 5" xfId="788"/>
    <cellStyle name="标题 2 6" xfId="789"/>
    <cellStyle name="标题 2 7" xfId="790"/>
    <cellStyle name="标题 2 8" xfId="791"/>
    <cellStyle name="标题 2 9" xfId="792"/>
    <cellStyle name="标题 3 10" xfId="793"/>
    <cellStyle name="标题 3 11" xfId="794"/>
    <cellStyle name="标题 3 12" xfId="795"/>
    <cellStyle name="标题 3 13" xfId="796"/>
    <cellStyle name="标题 3 2" xfId="797"/>
    <cellStyle name="标题 3 2 10" xfId="798"/>
    <cellStyle name="标题 3 2 11" xfId="799"/>
    <cellStyle name="标题 3 2 12" xfId="800"/>
    <cellStyle name="标题 3 2 13" xfId="801"/>
    <cellStyle name="标题 3 2 3" xfId="802"/>
    <cellStyle name="好 6" xfId="803"/>
    <cellStyle name="标题 3 2 4" xfId="804"/>
    <cellStyle name="好 7" xfId="805"/>
    <cellStyle name="标题 3 2 5" xfId="806"/>
    <cellStyle name="好 8" xfId="807"/>
    <cellStyle name="标题 3 2_轻化系2014年度工作量统计2015.1.22(第3次报教务处）" xfId="808"/>
    <cellStyle name="标题 3 3" xfId="809"/>
    <cellStyle name="标题 3 4" xfId="810"/>
    <cellStyle name="标题 3 5" xfId="811"/>
    <cellStyle name="标题 3 6" xfId="812"/>
    <cellStyle name="标题 3 7" xfId="813"/>
    <cellStyle name="标题 3 8" xfId="814"/>
    <cellStyle name="标题 3 9" xfId="815"/>
    <cellStyle name="强调文字颜色 5 2 4" xfId="816"/>
    <cellStyle name="标题 4 10" xfId="817"/>
    <cellStyle name="强调文字颜色 5 2 5" xfId="818"/>
    <cellStyle name="标题 4 11" xfId="819"/>
    <cellStyle name="强调文字颜色 5 2 6" xfId="820"/>
    <cellStyle name="标题 4 12" xfId="821"/>
    <cellStyle name="标题 4 2 10" xfId="822"/>
    <cellStyle name="标题 4 2 11" xfId="823"/>
    <cellStyle name="标题 4 2 12" xfId="824"/>
    <cellStyle name="标题 4 2 13" xfId="825"/>
    <cellStyle name="输入 12" xfId="826"/>
    <cellStyle name="标题 4 2 2" xfId="827"/>
    <cellStyle name="输入 13" xfId="828"/>
    <cellStyle name="标题 4 2 3" xfId="829"/>
    <cellStyle name="标题 4 2 4" xfId="830"/>
    <cellStyle name="标题 4 2 5" xfId="831"/>
    <cellStyle name="解释性文本 2 3" xfId="832"/>
    <cellStyle name="标题 5" xfId="833"/>
    <cellStyle name="解释性文本 2 4" xfId="834"/>
    <cellStyle name="标题 6" xfId="835"/>
    <cellStyle name="解释性文本 2 5" xfId="836"/>
    <cellStyle name="标题 7" xfId="837"/>
    <cellStyle name="解释性文本 2 6" xfId="838"/>
    <cellStyle name="标题 8" xfId="839"/>
    <cellStyle name="解释性文本 2 7" xfId="840"/>
    <cellStyle name="标题 9" xfId="841"/>
    <cellStyle name="差 10" xfId="842"/>
    <cellStyle name="差 11" xfId="843"/>
    <cellStyle name="差 13" xfId="844"/>
    <cellStyle name="差 2" xfId="845"/>
    <cellStyle name="解释性文本 5" xfId="846"/>
    <cellStyle name="差 2 10" xfId="847"/>
    <cellStyle name="差 7" xfId="848"/>
    <cellStyle name="差 2 11" xfId="849"/>
    <cellStyle name="差 8" xfId="850"/>
    <cellStyle name="差 2 12" xfId="851"/>
    <cellStyle name="差 9" xfId="852"/>
    <cellStyle name="差 2 13" xfId="853"/>
    <cellStyle name="差 2 2" xfId="854"/>
    <cellStyle name="差 2 3" xfId="855"/>
    <cellStyle name="差 2 4" xfId="856"/>
    <cellStyle name="差 2 5" xfId="857"/>
    <cellStyle name="差 2 6" xfId="858"/>
    <cellStyle name="差 2 7" xfId="859"/>
    <cellStyle name="差 2 8" xfId="860"/>
    <cellStyle name="差 3" xfId="861"/>
    <cellStyle name="解释性文本 6" xfId="862"/>
    <cellStyle name="计算 10" xfId="863"/>
    <cellStyle name="差 4" xfId="864"/>
    <cellStyle name="解释性文本 7" xfId="865"/>
    <cellStyle name="计算 11" xfId="866"/>
    <cellStyle name="差 5" xfId="867"/>
    <cellStyle name="解释性文本 8" xfId="868"/>
    <cellStyle name="计算 12" xfId="869"/>
    <cellStyle name="差 6" xfId="870"/>
    <cellStyle name="解释性文本 9" xfId="871"/>
    <cellStyle name="计算 13" xfId="872"/>
    <cellStyle name="差_2012-2013-2轻化系工作量2013.7.2" xfId="873"/>
    <cellStyle name="差_2012-2013-2轻化系工作量2013.7.2 2" xfId="874"/>
    <cellStyle name="差_2012-2013-2轻化系工作量2013.7.2 3" xfId="875"/>
    <cellStyle name="常规 4_2012-2013-2轻化系工作量2013.7.2" xfId="876"/>
    <cellStyle name="差_2012年轻化系教学工作量2013.1.25 2" xfId="877"/>
    <cellStyle name="差_2012年轻化系教学工作量2013.1.25 3" xfId="878"/>
    <cellStyle name="差_2012年轻化系教学工作量2013.1.25 4" xfId="879"/>
    <cellStyle name="差_2012年轻化系教学工作量2013.1.25 5" xfId="880"/>
    <cellStyle name="常规 10" xfId="881"/>
    <cellStyle name="常规 10 2" xfId="882"/>
    <cellStyle name="常规 10_2012-2013-2轻化系工作量2013.7.2" xfId="883"/>
    <cellStyle name="常规 11" xfId="884"/>
    <cellStyle name="常规 12" xfId="885"/>
    <cellStyle name="常规 13" xfId="886"/>
    <cellStyle name="常规 14" xfId="887"/>
    <cellStyle name="常规 14 2" xfId="888"/>
    <cellStyle name="常规 14_2012-2013-2轻化系工作量2013.7.2" xfId="889"/>
    <cellStyle name="常规 15" xfId="890"/>
    <cellStyle name="常规 20" xfId="891"/>
    <cellStyle name="常规 16" xfId="892"/>
    <cellStyle name="常规 21" xfId="893"/>
    <cellStyle name="常规 17" xfId="894"/>
    <cellStyle name="常规 22" xfId="895"/>
    <cellStyle name="常规 18" xfId="896"/>
    <cellStyle name="常规 23" xfId="897"/>
    <cellStyle name="常规 19" xfId="898"/>
    <cellStyle name="常规 24" xfId="899"/>
    <cellStyle name="常规 2" xfId="900"/>
    <cellStyle name="好 10" xfId="901"/>
    <cellStyle name="常规 2 10" xfId="902"/>
    <cellStyle name="好_2012年轻化系教学工作量2013.1.25 5" xfId="903"/>
    <cellStyle name="强调文字颜色 3 3" xfId="904"/>
    <cellStyle name="常规 2 11" xfId="905"/>
    <cellStyle name="强调文字颜色 3 4" xfId="906"/>
    <cellStyle name="常规 2 12" xfId="907"/>
    <cellStyle name="常规_Sheet1" xfId="908"/>
    <cellStyle name="强调文字颜色 3 5" xfId="909"/>
    <cellStyle name="常规 2 13" xfId="910"/>
    <cellStyle name="强调文字颜色 3 6" xfId="911"/>
    <cellStyle name="常规 2 7" xfId="912"/>
    <cellStyle name="输入 2" xfId="913"/>
    <cellStyle name="常规 2 8" xfId="914"/>
    <cellStyle name="输入 3" xfId="915"/>
    <cellStyle name="常规 2 9" xfId="916"/>
    <cellStyle name="常规 25" xfId="917"/>
    <cellStyle name="常规 30" xfId="918"/>
    <cellStyle name="常规 26" xfId="919"/>
    <cellStyle name="常规 31" xfId="920"/>
    <cellStyle name="常规 27" xfId="921"/>
    <cellStyle name="常规 32" xfId="922"/>
    <cellStyle name="常规 28" xfId="923"/>
    <cellStyle name="常规 33" xfId="924"/>
    <cellStyle name="常规 29" xfId="925"/>
    <cellStyle name="注释 10" xfId="926"/>
    <cellStyle name="常规 3" xfId="927"/>
    <cellStyle name="好 11" xfId="928"/>
    <cellStyle name="常规 3_2012-2013-2轻化系工作量2013.7.2" xfId="929"/>
    <cellStyle name="注释 11" xfId="930"/>
    <cellStyle name="常规 4" xfId="931"/>
    <cellStyle name="好 12" xfId="932"/>
    <cellStyle name="常规 5_2012-2013-2轻化系工作量2013.7.2" xfId="933"/>
    <cellStyle name="常规_Sheet1 10" xfId="934"/>
    <cellStyle name="常规_Sheet1 11" xfId="935"/>
    <cellStyle name="汇总 5" xfId="936"/>
    <cellStyle name="常规_化工系教师联系电话" xfId="937"/>
    <cellStyle name="超链接 2" xfId="938"/>
    <cellStyle name="好 2 10" xfId="939"/>
    <cellStyle name="好 2 11" xfId="940"/>
    <cellStyle name="好 2 12" xfId="941"/>
    <cellStyle name="好 2 13" xfId="942"/>
    <cellStyle name="好 2 2" xfId="943"/>
    <cellStyle name="强调文字颜色 4 5" xfId="944"/>
    <cellStyle name="好_2012年轻化系教学工作量2013.1.25" xfId="945"/>
    <cellStyle name="好_2012年轻化系教学工作量2013.1.25 2" xfId="946"/>
    <cellStyle name="好_2012年轻化系教学工作量2013.1.25 3" xfId="947"/>
    <cellStyle name="好_2012年轻化系教学工作量2013.1.25 4" xfId="948"/>
    <cellStyle name="强调文字颜色 3 2" xfId="949"/>
    <cellStyle name="汇总 2" xfId="950"/>
    <cellStyle name="汇总 2 2" xfId="951"/>
    <cellStyle name="强调文字颜色 4 2 7" xfId="952"/>
    <cellStyle name="汇总 2 3" xfId="953"/>
    <cellStyle name="检查单元格 2" xfId="954"/>
    <cellStyle name="强调文字颜色 4 2 8" xfId="955"/>
    <cellStyle name="汇总 2 4" xfId="956"/>
    <cellStyle name="检查单元格 3" xfId="957"/>
    <cellStyle name="强调文字颜色 4 2 9" xfId="958"/>
    <cellStyle name="汇总 2 5" xfId="959"/>
    <cellStyle name="检查单元格 4" xfId="960"/>
    <cellStyle name="汇总 2 6" xfId="961"/>
    <cellStyle name="检查单元格 5" xfId="962"/>
    <cellStyle name="汇总 2 7" xfId="963"/>
    <cellStyle name="检查单元格 6" xfId="964"/>
    <cellStyle name="汇总 2 8" xfId="965"/>
    <cellStyle name="检查单元格 7" xfId="966"/>
    <cellStyle name="汇总 2 9" xfId="967"/>
    <cellStyle name="检查单元格 8" xfId="968"/>
    <cellStyle name="汇总 3" xfId="969"/>
    <cellStyle name="汇总 2_轻化系2014年度工作量统计2015.1.22(第3次报教务处）" xfId="970"/>
    <cellStyle name="汇总 4" xfId="971"/>
    <cellStyle name="汇总 6" xfId="972"/>
    <cellStyle name="汇总 7" xfId="973"/>
    <cellStyle name="汇总 8" xfId="974"/>
    <cellStyle name="汇总 9" xfId="975"/>
    <cellStyle name="计算 2" xfId="976"/>
    <cellStyle name="强调文字颜色 1 8" xfId="977"/>
    <cellStyle name="计算 2_轻化系2014年度工作量统计2015.1.22(第3次报教务处）" xfId="978"/>
    <cellStyle name="着色 3" xfId="979"/>
    <cellStyle name="适中 2 13" xfId="980"/>
    <cellStyle name="计算 9" xfId="981"/>
    <cellStyle name="检查单元格 2 10" xfId="982"/>
    <cellStyle name="检查单元格 2 11" xfId="983"/>
    <cellStyle name="检查单元格 2 12" xfId="984"/>
    <cellStyle name="检查单元格 2 13" xfId="985"/>
    <cellStyle name="检查单元格 2 2" xfId="986"/>
    <cellStyle name="检查单元格 2 3" xfId="987"/>
    <cellStyle name="检查单元格 2 4" xfId="988"/>
    <cellStyle name="检查单元格 2 9" xfId="989"/>
    <cellStyle name="检查单元格 2_轻化系2014年度工作量统计2015.1.22(第3次报教务处）" xfId="990"/>
    <cellStyle name="检查单元格 9" xfId="991"/>
    <cellStyle name="解释性文本 2" xfId="992"/>
    <cellStyle name="解释性文本 2 8" xfId="993"/>
    <cellStyle name="解释性文本 3" xfId="994"/>
    <cellStyle name="解释性文本 4" xfId="995"/>
    <cellStyle name="警告文本 10" xfId="996"/>
    <cellStyle name="警告文本 11" xfId="997"/>
    <cellStyle name="警告文本 2" xfId="998"/>
    <cellStyle name="警告文本 3" xfId="999"/>
    <cellStyle name="警告文本 4" xfId="1000"/>
    <cellStyle name="警告文本 5" xfId="1001"/>
    <cellStyle name="警告文本 6" xfId="1002"/>
    <cellStyle name="警告文本 7" xfId="1003"/>
    <cellStyle name="警告文本 8" xfId="1004"/>
    <cellStyle name="警告文本 9" xfId="1005"/>
    <cellStyle name="强调文字颜色 2 2 7" xfId="1006"/>
    <cellStyle name="链接单元格 10" xfId="1007"/>
    <cellStyle name="强调文字颜色 2 2 8" xfId="1008"/>
    <cellStyle name="链接单元格 11" xfId="1009"/>
    <cellStyle name="强调文字颜色 2 2 9" xfId="1010"/>
    <cellStyle name="链接单元格 12" xfId="1011"/>
    <cellStyle name="链接单元格 13" xfId="1012"/>
    <cellStyle name="链接单元格 2 13" xfId="1013"/>
    <cellStyle name="链接单元格 2 2" xfId="1014"/>
    <cellStyle name="链接单元格 2 3" xfId="1015"/>
    <cellStyle name="链接单元格 2 4" xfId="1016"/>
    <cellStyle name="链接单元格 2 5" xfId="1017"/>
    <cellStyle name="链接单元格 2 6" xfId="1018"/>
    <cellStyle name="链接单元格 2 7" xfId="1019"/>
    <cellStyle name="链接单元格 2 8" xfId="1020"/>
    <cellStyle name="链接单元格 2 9" xfId="1021"/>
    <cellStyle name="链接单元格 9" xfId="1022"/>
    <cellStyle name="强调文字颜色 6 2 6" xfId="1023"/>
    <cellStyle name="强调文字颜色 1 10" xfId="1024"/>
    <cellStyle name="强调文字颜色 6 2 7" xfId="1025"/>
    <cellStyle name="强调文字颜色 1 11" xfId="1026"/>
    <cellStyle name="强调文字颜色 6 2 8" xfId="1027"/>
    <cellStyle name="强调文字颜色 1 12" xfId="1028"/>
    <cellStyle name="强调文字颜色 6 2 9" xfId="1029"/>
    <cellStyle name="强调文字颜色 1 13" xfId="1030"/>
    <cellStyle name="强调文字颜色 1 2" xfId="1031"/>
    <cellStyle name="强调文字颜色 1 2 10" xfId="1032"/>
    <cellStyle name="强调文字颜色 1 2 11" xfId="1033"/>
    <cellStyle name="强调文字颜色 1 2 12" xfId="1034"/>
    <cellStyle name="强调文字颜色 1 2 13" xfId="1035"/>
    <cellStyle name="强调文字颜色 1 2 8" xfId="1036"/>
    <cellStyle name="强调文字颜色 1 2 9" xfId="1037"/>
    <cellStyle name="强调文字颜色 1 3" xfId="1038"/>
    <cellStyle name="强调文字颜色 1 4" xfId="1039"/>
    <cellStyle name="强调文字颜色 1 5" xfId="1040"/>
    <cellStyle name="强调文字颜色 1 6" xfId="1041"/>
    <cellStyle name="强调文字颜色 1 7" xfId="1042"/>
    <cellStyle name="强调文字颜色 2 2 10" xfId="1043"/>
    <cellStyle name="强调文字颜色 2 2 11" xfId="1044"/>
    <cellStyle name="强调文字颜色 2 2 3" xfId="1045"/>
    <cellStyle name="强调文字颜色 2 2 4" xfId="1046"/>
    <cellStyle name="强调文字颜色 2 2 5" xfId="1047"/>
    <cellStyle name="强调文字颜色 2 2 6" xfId="1048"/>
    <cellStyle name="强调文字颜色 2 4" xfId="1049"/>
    <cellStyle name="强调文字颜色 2 9" xfId="1050"/>
    <cellStyle name="强调文字颜色 3 12" xfId="1051"/>
    <cellStyle name="强调文字颜色 3 13" xfId="1052"/>
    <cellStyle name="适中 2 3" xfId="1053"/>
    <cellStyle name="强调文字颜色 3 2 2" xfId="1054"/>
    <cellStyle name="适中 2 8" xfId="1055"/>
    <cellStyle name="强调文字颜色 3 2 7" xfId="1056"/>
    <cellStyle name="适中 2 9" xfId="1057"/>
    <cellStyle name="强调文字颜色 3 2 8" xfId="1058"/>
    <cellStyle name="强调文字颜色 3 2 9" xfId="1059"/>
    <cellStyle name="强调文字颜色 3 7" xfId="1060"/>
    <cellStyle name="强调文字颜色 3 8" xfId="1061"/>
    <cellStyle name="强调文字颜色 3 9" xfId="1062"/>
    <cellStyle name="强调文字颜色 4 2" xfId="1063"/>
    <cellStyle name="强调文字颜色 4 2 2" xfId="1064"/>
    <cellStyle name="强调文字颜色 4 2 3" xfId="1065"/>
    <cellStyle name="强调文字颜色 4 2 4" xfId="1066"/>
    <cellStyle name="强调文字颜色 4 2 5" xfId="1067"/>
    <cellStyle name="强调文字颜色 4 2 6" xfId="1068"/>
    <cellStyle name="强调文字颜色 4 3" xfId="1069"/>
    <cellStyle name="强调文字颜色 4 4" xfId="1070"/>
    <cellStyle name="强调文字颜色 4 6" xfId="1071"/>
    <cellStyle name="强调文字颜色 4 7" xfId="1072"/>
    <cellStyle name="输入 10" xfId="1073"/>
    <cellStyle name="强调文字颜色 4 8" xfId="1074"/>
    <cellStyle name="输入 11" xfId="1075"/>
    <cellStyle name="强调文字颜色 4 9" xfId="1076"/>
    <cellStyle name="强调文字颜色 5 10" xfId="1077"/>
    <cellStyle name="强调文字颜色 5 11" xfId="1078"/>
    <cellStyle name="强调文字颜色 5 12" xfId="1079"/>
    <cellStyle name="强调文字颜色 5 13" xfId="1080"/>
    <cellStyle name="强调文字颜色 5 2" xfId="1081"/>
    <cellStyle name="强调文字颜色 5 2 10" xfId="1082"/>
    <cellStyle name="强调文字颜色 5 2 11" xfId="1083"/>
    <cellStyle name="强调文字颜色 5 2 12" xfId="1084"/>
    <cellStyle name="强调文字颜色 5 2 13" xfId="1085"/>
    <cellStyle name="强调文字颜色 5 2 2" xfId="1086"/>
    <cellStyle name="强调文字颜色 5 2 3" xfId="1087"/>
    <cellStyle name="强调文字颜色 5 2 8" xfId="1088"/>
    <cellStyle name="强调文字颜色 5 2 9" xfId="1089"/>
    <cellStyle name="强调文字颜色 5 3" xfId="1090"/>
    <cellStyle name="强调文字颜色 5 4" xfId="1091"/>
    <cellStyle name="强调文字颜色 5 5" xfId="1092"/>
    <cellStyle name="输出 2_轻化系2014年度工作量统计2015.1.22(第3次报教务处）" xfId="1093"/>
    <cellStyle name="强调文字颜色 5 6" xfId="1094"/>
    <cellStyle name="强调文字颜色 5 7" xfId="1095"/>
    <cellStyle name="强调文字颜色 5 8" xfId="1096"/>
    <cellStyle name="强调文字颜色 5 9" xfId="1097"/>
    <cellStyle name="强调文字颜色 6 10" xfId="1098"/>
    <cellStyle name="强调文字颜色 6 11" xfId="1099"/>
    <cellStyle name="强调文字颜色 6 12" xfId="1100"/>
    <cellStyle name="强调文字颜色 6 13" xfId="1101"/>
    <cellStyle name="强调文字颜色 6 2" xfId="1102"/>
    <cellStyle name="强调文字颜色 6 2 10" xfId="1103"/>
    <cellStyle name="强调文字颜色 6 2 11" xfId="1104"/>
    <cellStyle name="强调文字颜色 6 2 12" xfId="1105"/>
    <cellStyle name="强调文字颜色 6 2 13" xfId="1106"/>
    <cellStyle name="强调文字颜色 6 2 2" xfId="1107"/>
    <cellStyle name="强调文字颜色 6 2 3" xfId="1108"/>
    <cellStyle name="强调文字颜色 6 2 4" xfId="1109"/>
    <cellStyle name="强调文字颜色 6 2 5" xfId="1110"/>
    <cellStyle name="强调文字颜色 6 3" xfId="1111"/>
    <cellStyle name="强调文字颜色 6 4" xfId="1112"/>
    <cellStyle name="强调文字颜色 6 5" xfId="1113"/>
    <cellStyle name="强调文字颜色 6 6" xfId="1114"/>
    <cellStyle name="强调文字颜色 6 7" xfId="1115"/>
    <cellStyle name="强调文字颜色 6 8" xfId="1116"/>
    <cellStyle name="强调文字颜色 6 9" xfId="1117"/>
    <cellStyle name="适中 10" xfId="1118"/>
    <cellStyle name="适中 11" xfId="1119"/>
    <cellStyle name="适中 12" xfId="1120"/>
    <cellStyle name="适中 13" xfId="1121"/>
    <cellStyle name="适中 2" xfId="1122"/>
    <cellStyle name="适中 2 2" xfId="1123"/>
    <cellStyle name="适中 4" xfId="1124"/>
    <cellStyle name="适中 5" xfId="1125"/>
    <cellStyle name="适中 6" xfId="1126"/>
    <cellStyle name="输出 10" xfId="1127"/>
    <cellStyle name="输出 11" xfId="1128"/>
    <cellStyle name="输出 12" xfId="1129"/>
    <cellStyle name="输出 13" xfId="1130"/>
    <cellStyle name="输出 2" xfId="1131"/>
    <cellStyle name="输出 2 10" xfId="1132"/>
    <cellStyle name="输出 2 11" xfId="1133"/>
    <cellStyle name="输出 2 12" xfId="1134"/>
    <cellStyle name="输出 2 2" xfId="1135"/>
    <cellStyle name="输出 2 3" xfId="1136"/>
    <cellStyle name="输出 2 4" xfId="1137"/>
    <cellStyle name="输出 2 5" xfId="1138"/>
    <cellStyle name="输出 2 6" xfId="1139"/>
    <cellStyle name="输出 2 7" xfId="1140"/>
    <cellStyle name="输出 2 8" xfId="1141"/>
    <cellStyle name="输出 2 9" xfId="1142"/>
    <cellStyle name="输出 3" xfId="1143"/>
    <cellStyle name="输出 4" xfId="1144"/>
    <cellStyle name="输出 5" xfId="1145"/>
    <cellStyle name="输出 6" xfId="1146"/>
    <cellStyle name="输出 7" xfId="1147"/>
    <cellStyle name="输入 2 10" xfId="1148"/>
    <cellStyle name="输入 2 11" xfId="1149"/>
    <cellStyle name="输入 2 12" xfId="1150"/>
    <cellStyle name="输入 2 13" xfId="1151"/>
    <cellStyle name="输入 2 3" xfId="1152"/>
    <cellStyle name="输入 2 4" xfId="1153"/>
    <cellStyle name="输入 2 5" xfId="1154"/>
    <cellStyle name="输入 2 6" xfId="1155"/>
    <cellStyle name="输入 2 7" xfId="1156"/>
    <cellStyle name="输入 2 8" xfId="1157"/>
    <cellStyle name="输入 2 9" xfId="1158"/>
    <cellStyle name="输入 4" xfId="1159"/>
    <cellStyle name="输入 5" xfId="1160"/>
    <cellStyle name="输入 6" xfId="1161"/>
    <cellStyle name="输入 7" xfId="1162"/>
    <cellStyle name="输入 8" xfId="1163"/>
    <cellStyle name="输入 9" xfId="1164"/>
    <cellStyle name="着色 4" xfId="1165"/>
    <cellStyle name="注释 2" xfId="1166"/>
    <cellStyle name="注释 2 6" xfId="1167"/>
    <cellStyle name="注释 2 7" xfId="1168"/>
    <cellStyle name="注释 2 8" xfId="1169"/>
    <cellStyle name="注释 2 9" xfId="1170"/>
    <cellStyle name="注释 2_轻化系2014年度工作量统计2015.1.22(第3次报教务处）" xfId="1171"/>
    <cellStyle name="注释 3" xfId="1172"/>
    <cellStyle name="注释 4" xfId="1173"/>
    <cellStyle name="注释 5" xfId="1174"/>
    <cellStyle name="注释 6" xfId="1175"/>
    <cellStyle name="注释 7" xfId="1176"/>
    <cellStyle name="注释 8" xfId="1177"/>
    <cellStyle name="注释 9" xfId="1178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opLeftCell="A34" workbookViewId="0">
      <selection activeCell="G48" sqref="G48"/>
    </sheetView>
  </sheetViews>
  <sheetFormatPr defaultColWidth="9" defaultRowHeight="15.6"/>
  <cols>
    <col min="1" max="1" width="11.375" customWidth="1"/>
    <col min="2" max="2" width="6.875" customWidth="1"/>
    <col min="3" max="3" width="6" customWidth="1"/>
    <col min="4" max="6" width="5.75" customWidth="1"/>
    <col min="7" max="7" width="6.125" customWidth="1"/>
    <col min="8" max="8" width="4.375" customWidth="1"/>
    <col min="9" max="9" width="4.25" customWidth="1"/>
    <col min="10" max="10" width="4.5" customWidth="1"/>
    <col min="11" max="11" width="6.25" customWidth="1"/>
    <col min="12" max="12" width="8" customWidth="1"/>
    <col min="13" max="13" width="5.875" customWidth="1"/>
    <col min="14" max="14" width="3.875" customWidth="1"/>
  </cols>
  <sheetData>
    <row r="1" ht="48.75" customHeight="1" spans="1:1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ht="25.5" customHeight="1" spans="1:14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ht="18" customHeight="1" spans="1:13">
      <c r="A3" s="191" t="s">
        <v>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ht="25.5" customHeight="1" spans="1:14">
      <c r="A4" s="192" t="s">
        <v>3</v>
      </c>
      <c r="B4" s="193" t="s">
        <v>4</v>
      </c>
      <c r="C4" s="193" t="s">
        <v>5</v>
      </c>
      <c r="D4" s="193"/>
      <c r="E4" s="193"/>
      <c r="F4" s="193"/>
      <c r="G4" s="193" t="s">
        <v>6</v>
      </c>
      <c r="H4" s="193"/>
      <c r="I4" s="193"/>
      <c r="J4" s="193"/>
      <c r="K4" s="200" t="s">
        <v>7</v>
      </c>
      <c r="L4" s="193" t="s">
        <v>8</v>
      </c>
      <c r="M4" s="193" t="s">
        <v>9</v>
      </c>
      <c r="N4" s="201" t="s">
        <v>8</v>
      </c>
    </row>
    <row r="5" ht="48" customHeight="1" spans="1:14">
      <c r="A5" s="192"/>
      <c r="B5" s="193"/>
      <c r="C5" s="194" t="s">
        <v>10</v>
      </c>
      <c r="D5" s="194" t="s">
        <v>11</v>
      </c>
      <c r="E5" s="194" t="s">
        <v>12</v>
      </c>
      <c r="F5" s="194" t="s">
        <v>13</v>
      </c>
      <c r="G5" s="194" t="s">
        <v>10</v>
      </c>
      <c r="H5" s="194" t="s">
        <v>11</v>
      </c>
      <c r="I5" s="194" t="s">
        <v>12</v>
      </c>
      <c r="J5" s="194" t="s">
        <v>13</v>
      </c>
      <c r="K5" s="200"/>
      <c r="L5" s="193"/>
      <c r="M5" s="193" t="s">
        <v>14</v>
      </c>
      <c r="N5" s="202"/>
    </row>
    <row r="6" ht="24.95" customHeight="1" spans="1:14">
      <c r="A6" s="101">
        <v>1991200248</v>
      </c>
      <c r="B6" s="102" t="s">
        <v>15</v>
      </c>
      <c r="C6" s="195">
        <v>92</v>
      </c>
      <c r="D6" s="196">
        <v>12</v>
      </c>
      <c r="E6" s="196">
        <v>6</v>
      </c>
      <c r="F6" s="128">
        <v>0</v>
      </c>
      <c r="G6" s="195">
        <v>0</v>
      </c>
      <c r="H6" s="195">
        <v>0</v>
      </c>
      <c r="I6" s="195">
        <v>0</v>
      </c>
      <c r="J6" s="128">
        <v>0</v>
      </c>
      <c r="K6" s="203">
        <f>J6+I6+H6+G6+F6+E6+D6+C6</f>
        <v>110</v>
      </c>
      <c r="L6" s="204" t="s">
        <v>16</v>
      </c>
      <c r="M6" s="204">
        <v>100</v>
      </c>
      <c r="N6" s="34"/>
    </row>
    <row r="7" ht="24.95" customHeight="1" spans="1:14">
      <c r="A7" s="101">
        <v>1996200254</v>
      </c>
      <c r="B7" s="102" t="s">
        <v>17</v>
      </c>
      <c r="C7" s="195">
        <v>72.3</v>
      </c>
      <c r="D7" s="196">
        <v>36</v>
      </c>
      <c r="E7" s="196">
        <v>36</v>
      </c>
      <c r="F7" s="128">
        <v>3</v>
      </c>
      <c r="G7" s="195">
        <v>0</v>
      </c>
      <c r="H7" s="195">
        <v>0</v>
      </c>
      <c r="I7" s="195">
        <v>0</v>
      </c>
      <c r="J7" s="128">
        <v>0</v>
      </c>
      <c r="K7" s="203">
        <f t="shared" ref="K7:K45" si="0">J7+I7+H7+G7+F7+E7+D7+C7</f>
        <v>147.3</v>
      </c>
      <c r="L7" s="204" t="s">
        <v>18</v>
      </c>
      <c r="M7" s="204">
        <v>100</v>
      </c>
      <c r="N7" s="34"/>
    </row>
    <row r="8" ht="24.95" customHeight="1" spans="1:14">
      <c r="A8" s="101">
        <v>2008200268</v>
      </c>
      <c r="B8" s="107" t="s">
        <v>19</v>
      </c>
      <c r="C8" s="195">
        <v>66.9</v>
      </c>
      <c r="D8" s="196">
        <v>48</v>
      </c>
      <c r="E8" s="196">
        <v>12</v>
      </c>
      <c r="F8" s="128">
        <v>0</v>
      </c>
      <c r="G8" s="195">
        <v>35.3</v>
      </c>
      <c r="H8" s="195">
        <v>0</v>
      </c>
      <c r="I8" s="195">
        <v>0</v>
      </c>
      <c r="J8" s="128">
        <v>0</v>
      </c>
      <c r="K8" s="203">
        <f t="shared" si="0"/>
        <v>162.2</v>
      </c>
      <c r="L8" s="204" t="s">
        <v>20</v>
      </c>
      <c r="M8" s="204">
        <v>113</v>
      </c>
      <c r="N8" s="34"/>
    </row>
    <row r="9" ht="24.95" customHeight="1" spans="1:14">
      <c r="A9" s="101">
        <v>1990200250</v>
      </c>
      <c r="B9" s="102" t="s">
        <v>21</v>
      </c>
      <c r="C9" s="195">
        <v>199.2</v>
      </c>
      <c r="D9" s="196">
        <v>72</v>
      </c>
      <c r="E9" s="196">
        <v>37</v>
      </c>
      <c r="F9" s="128">
        <v>10</v>
      </c>
      <c r="G9" s="195">
        <v>108</v>
      </c>
      <c r="H9" s="195">
        <v>0</v>
      </c>
      <c r="I9" s="195">
        <v>0</v>
      </c>
      <c r="J9" s="128">
        <v>0</v>
      </c>
      <c r="K9" s="203">
        <f t="shared" si="0"/>
        <v>426.2</v>
      </c>
      <c r="L9" s="204" t="s">
        <v>22</v>
      </c>
      <c r="M9" s="204">
        <v>100</v>
      </c>
      <c r="N9" s="205"/>
    </row>
    <row r="10" ht="24.95" customHeight="1" spans="1:14">
      <c r="A10" s="101">
        <v>1987200251</v>
      </c>
      <c r="B10" s="102" t="s">
        <v>23</v>
      </c>
      <c r="C10" s="195">
        <v>288</v>
      </c>
      <c r="D10" s="196">
        <v>78</v>
      </c>
      <c r="E10" s="196">
        <v>43</v>
      </c>
      <c r="F10" s="128">
        <v>44</v>
      </c>
      <c r="G10" s="195">
        <v>218.9</v>
      </c>
      <c r="H10" s="195">
        <v>0</v>
      </c>
      <c r="I10" s="195">
        <v>0</v>
      </c>
      <c r="J10" s="128">
        <v>15</v>
      </c>
      <c r="K10" s="203">
        <f t="shared" si="0"/>
        <v>686.9</v>
      </c>
      <c r="L10" s="204"/>
      <c r="M10" s="204">
        <v>340</v>
      </c>
      <c r="N10" s="34"/>
    </row>
    <row r="11" ht="24.95" customHeight="1" spans="1:14">
      <c r="A11" s="101">
        <v>2004200258</v>
      </c>
      <c r="B11" s="102" t="s">
        <v>24</v>
      </c>
      <c r="C11" s="195">
        <v>163.5</v>
      </c>
      <c r="D11" s="196">
        <v>54</v>
      </c>
      <c r="E11" s="196">
        <v>48</v>
      </c>
      <c r="F11" s="128">
        <v>17.4</v>
      </c>
      <c r="G11" s="195">
        <v>0</v>
      </c>
      <c r="H11" s="195">
        <v>0</v>
      </c>
      <c r="I11" s="195">
        <v>0</v>
      </c>
      <c r="J11" s="128">
        <v>0</v>
      </c>
      <c r="K11" s="203">
        <f t="shared" si="0"/>
        <v>282.9</v>
      </c>
      <c r="L11" s="204" t="s">
        <v>25</v>
      </c>
      <c r="M11" s="204">
        <v>113</v>
      </c>
      <c r="N11" s="205"/>
    </row>
    <row r="12" ht="24.95" customHeight="1" spans="1:14">
      <c r="A12" s="101">
        <v>1990200255</v>
      </c>
      <c r="B12" s="102" t="s">
        <v>26</v>
      </c>
      <c r="C12" s="195">
        <v>122.4</v>
      </c>
      <c r="D12" s="196">
        <v>72</v>
      </c>
      <c r="E12" s="196">
        <v>46</v>
      </c>
      <c r="F12" s="128">
        <v>21.8</v>
      </c>
      <c r="G12" s="195">
        <v>216</v>
      </c>
      <c r="H12" s="195">
        <v>0</v>
      </c>
      <c r="I12" s="195">
        <v>0</v>
      </c>
      <c r="J12" s="128">
        <v>10</v>
      </c>
      <c r="K12" s="203">
        <f t="shared" si="0"/>
        <v>488.2</v>
      </c>
      <c r="L12" s="206"/>
      <c r="M12" s="204">
        <v>340</v>
      </c>
      <c r="N12" s="205"/>
    </row>
    <row r="13" ht="24.95" customHeight="1" spans="1:14">
      <c r="A13" s="101">
        <v>1976200256</v>
      </c>
      <c r="B13" s="102" t="s">
        <v>27</v>
      </c>
      <c r="C13" s="195">
        <v>217.6</v>
      </c>
      <c r="D13" s="196">
        <v>72</v>
      </c>
      <c r="E13" s="196">
        <v>65</v>
      </c>
      <c r="F13" s="128">
        <v>31</v>
      </c>
      <c r="G13" s="195">
        <v>64</v>
      </c>
      <c r="H13" s="195">
        <v>0</v>
      </c>
      <c r="I13" s="195">
        <v>0</v>
      </c>
      <c r="J13" s="128">
        <v>10</v>
      </c>
      <c r="K13" s="203">
        <f t="shared" si="0"/>
        <v>459.6</v>
      </c>
      <c r="L13" s="204"/>
      <c r="M13" s="204">
        <v>340</v>
      </c>
      <c r="N13" s="34"/>
    </row>
    <row r="14" ht="24.95" customHeight="1" spans="1:14">
      <c r="A14" s="101">
        <v>2004200257</v>
      </c>
      <c r="B14" s="102" t="s">
        <v>28</v>
      </c>
      <c r="C14" s="195">
        <v>116.3</v>
      </c>
      <c r="D14" s="196">
        <v>192</v>
      </c>
      <c r="E14" s="196">
        <v>22</v>
      </c>
      <c r="F14" s="128">
        <v>26.6</v>
      </c>
      <c r="G14" s="195">
        <v>233.1</v>
      </c>
      <c r="H14" s="195">
        <v>0</v>
      </c>
      <c r="I14" s="195">
        <v>0</v>
      </c>
      <c r="J14" s="128">
        <v>0</v>
      </c>
      <c r="K14" s="203">
        <f t="shared" si="0"/>
        <v>590</v>
      </c>
      <c r="L14" s="204"/>
      <c r="M14" s="204">
        <v>340</v>
      </c>
      <c r="N14" s="205"/>
    </row>
    <row r="15" ht="24.95" customHeight="1" spans="1:14">
      <c r="A15" s="101">
        <v>2006200260</v>
      </c>
      <c r="B15" s="102" t="s">
        <v>29</v>
      </c>
      <c r="C15" s="195">
        <v>0</v>
      </c>
      <c r="D15" s="196">
        <v>144</v>
      </c>
      <c r="E15" s="196">
        <v>32</v>
      </c>
      <c r="F15" s="128">
        <v>0</v>
      </c>
      <c r="G15" s="195">
        <v>0</v>
      </c>
      <c r="H15" s="195">
        <v>0</v>
      </c>
      <c r="I15" s="195">
        <v>0</v>
      </c>
      <c r="J15" s="128">
        <v>0</v>
      </c>
      <c r="K15" s="203">
        <f t="shared" si="0"/>
        <v>176</v>
      </c>
      <c r="L15" s="204" t="s">
        <v>30</v>
      </c>
      <c r="M15" s="204">
        <v>113</v>
      </c>
      <c r="N15" s="205"/>
    </row>
    <row r="16" ht="24.95" customHeight="1" spans="1:14">
      <c r="A16" s="101">
        <v>2007200264</v>
      </c>
      <c r="B16" s="102" t="s">
        <v>31</v>
      </c>
      <c r="C16" s="195">
        <v>186.8</v>
      </c>
      <c r="D16" s="196">
        <v>60</v>
      </c>
      <c r="E16" s="196">
        <v>24</v>
      </c>
      <c r="F16" s="128">
        <v>31</v>
      </c>
      <c r="G16" s="195">
        <v>208</v>
      </c>
      <c r="H16" s="195">
        <v>0</v>
      </c>
      <c r="I16" s="195">
        <v>0</v>
      </c>
      <c r="J16" s="128">
        <v>9</v>
      </c>
      <c r="K16" s="203">
        <f t="shared" si="0"/>
        <v>518.8</v>
      </c>
      <c r="L16" s="207"/>
      <c r="M16" s="204">
        <v>340</v>
      </c>
      <c r="N16" s="205"/>
    </row>
    <row r="17" ht="24.95" customHeight="1" spans="1:14">
      <c r="A17" s="101">
        <v>1989200267</v>
      </c>
      <c r="B17" s="102" t="s">
        <v>32</v>
      </c>
      <c r="C17" s="195">
        <v>191.7</v>
      </c>
      <c r="D17" s="196">
        <v>60</v>
      </c>
      <c r="E17" s="196">
        <v>18</v>
      </c>
      <c r="F17" s="128">
        <v>11</v>
      </c>
      <c r="G17" s="195">
        <v>161.3</v>
      </c>
      <c r="H17" s="195">
        <v>0</v>
      </c>
      <c r="I17" s="195">
        <v>0</v>
      </c>
      <c r="J17" s="128">
        <v>6</v>
      </c>
      <c r="K17" s="203">
        <f t="shared" si="0"/>
        <v>448</v>
      </c>
      <c r="L17" s="206"/>
      <c r="M17" s="204">
        <v>340</v>
      </c>
      <c r="N17" s="205"/>
    </row>
    <row r="18" ht="24.95" customHeight="1" spans="1:14">
      <c r="A18" s="101">
        <v>2008200269</v>
      </c>
      <c r="B18" s="107" t="s">
        <v>33</v>
      </c>
      <c r="C18" s="195">
        <v>269.9</v>
      </c>
      <c r="D18" s="196">
        <v>96</v>
      </c>
      <c r="E18" s="196">
        <v>55</v>
      </c>
      <c r="F18" s="128">
        <v>30</v>
      </c>
      <c r="G18" s="195">
        <v>208</v>
      </c>
      <c r="H18" s="195">
        <v>0</v>
      </c>
      <c r="I18" s="195">
        <v>0</v>
      </c>
      <c r="J18" s="128">
        <v>4</v>
      </c>
      <c r="K18" s="203">
        <f t="shared" si="0"/>
        <v>662.9</v>
      </c>
      <c r="L18" s="204" t="s">
        <v>34</v>
      </c>
      <c r="M18" s="204">
        <v>340</v>
      </c>
      <c r="N18" s="205"/>
    </row>
    <row r="19" ht="24.95" customHeight="1" spans="1:14">
      <c r="A19" s="101">
        <v>2003200271</v>
      </c>
      <c r="B19" s="107" t="s">
        <v>35</v>
      </c>
      <c r="C19" s="195">
        <v>0</v>
      </c>
      <c r="D19" s="196">
        <v>0</v>
      </c>
      <c r="E19" s="196">
        <v>0</v>
      </c>
      <c r="F19" s="128">
        <v>0</v>
      </c>
      <c r="G19" s="195">
        <v>0</v>
      </c>
      <c r="H19" s="195">
        <v>0</v>
      </c>
      <c r="I19" s="195">
        <v>0</v>
      </c>
      <c r="J19" s="128">
        <v>0</v>
      </c>
      <c r="K19" s="203">
        <f t="shared" si="0"/>
        <v>0</v>
      </c>
      <c r="L19" s="204" t="s">
        <v>36</v>
      </c>
      <c r="M19" s="204"/>
      <c r="N19" s="34"/>
    </row>
    <row r="20" ht="24.95" customHeight="1" spans="1:14">
      <c r="A20" s="101">
        <v>2009200270</v>
      </c>
      <c r="B20" s="107" t="s">
        <v>37</v>
      </c>
      <c r="C20" s="195">
        <v>273.3</v>
      </c>
      <c r="D20" s="196">
        <v>102</v>
      </c>
      <c r="E20" s="196">
        <v>57</v>
      </c>
      <c r="F20" s="128">
        <v>68</v>
      </c>
      <c r="G20" s="195">
        <v>218.6</v>
      </c>
      <c r="H20" s="195">
        <v>0</v>
      </c>
      <c r="I20" s="195">
        <v>0</v>
      </c>
      <c r="J20" s="128">
        <v>12</v>
      </c>
      <c r="K20" s="203">
        <f t="shared" si="0"/>
        <v>730.9</v>
      </c>
      <c r="L20" s="204"/>
      <c r="M20" s="204">
        <v>340</v>
      </c>
      <c r="N20" s="205"/>
    </row>
    <row r="21" ht="24.95" customHeight="1" spans="1:14">
      <c r="A21" s="110">
        <v>1994220309</v>
      </c>
      <c r="B21" s="108" t="s">
        <v>38</v>
      </c>
      <c r="C21" s="195">
        <v>88</v>
      </c>
      <c r="D21" s="196">
        <v>72</v>
      </c>
      <c r="E21" s="196">
        <v>50</v>
      </c>
      <c r="F21" s="128">
        <v>1</v>
      </c>
      <c r="G21" s="195">
        <v>64</v>
      </c>
      <c r="H21" s="195">
        <v>0</v>
      </c>
      <c r="I21" s="195">
        <v>0</v>
      </c>
      <c r="J21" s="128">
        <v>4</v>
      </c>
      <c r="K21" s="203">
        <f t="shared" si="0"/>
        <v>279</v>
      </c>
      <c r="L21" s="208" t="s">
        <v>39</v>
      </c>
      <c r="M21" s="204">
        <v>113</v>
      </c>
      <c r="N21" s="205"/>
    </row>
    <row r="22" ht="24.95" customHeight="1" spans="1:14">
      <c r="A22" s="101">
        <v>1995200259</v>
      </c>
      <c r="B22" s="102" t="s">
        <v>40</v>
      </c>
      <c r="C22" s="195">
        <v>304</v>
      </c>
      <c r="D22" s="196">
        <v>96</v>
      </c>
      <c r="E22" s="196">
        <v>33</v>
      </c>
      <c r="F22" s="128">
        <v>47</v>
      </c>
      <c r="G22" s="195">
        <v>216.6</v>
      </c>
      <c r="H22" s="195">
        <v>0</v>
      </c>
      <c r="I22" s="195">
        <v>0</v>
      </c>
      <c r="J22" s="128">
        <v>12</v>
      </c>
      <c r="K22" s="203">
        <f t="shared" si="0"/>
        <v>708.6</v>
      </c>
      <c r="L22" s="208"/>
      <c r="M22" s="204">
        <v>340</v>
      </c>
      <c r="N22" s="205"/>
    </row>
    <row r="23" ht="24.95" customHeight="1" spans="1:14">
      <c r="A23" s="111">
        <v>2018200455</v>
      </c>
      <c r="B23" s="108" t="s">
        <v>41</v>
      </c>
      <c r="C23" s="195">
        <v>64</v>
      </c>
      <c r="D23" s="196">
        <v>72</v>
      </c>
      <c r="E23" s="196">
        <v>30</v>
      </c>
      <c r="F23" s="128">
        <v>10</v>
      </c>
      <c r="G23" s="195">
        <v>52</v>
      </c>
      <c r="H23" s="195">
        <v>0</v>
      </c>
      <c r="I23" s="195">
        <v>0</v>
      </c>
      <c r="J23" s="128">
        <v>0</v>
      </c>
      <c r="K23" s="203">
        <f t="shared" si="0"/>
        <v>228</v>
      </c>
      <c r="L23" s="209"/>
      <c r="M23" s="204"/>
      <c r="N23" s="205"/>
    </row>
    <row r="24" ht="24.95" customHeight="1" spans="1:14">
      <c r="A24" s="111">
        <v>2018200464</v>
      </c>
      <c r="B24" s="108" t="s">
        <v>42</v>
      </c>
      <c r="C24" s="195">
        <v>477.8</v>
      </c>
      <c r="D24" s="196">
        <v>252</v>
      </c>
      <c r="E24" s="196">
        <v>93</v>
      </c>
      <c r="F24" s="128">
        <v>57.2</v>
      </c>
      <c r="G24" s="195">
        <v>281.4</v>
      </c>
      <c r="H24" s="195">
        <v>0</v>
      </c>
      <c r="I24" s="195">
        <v>0</v>
      </c>
      <c r="J24" s="128">
        <v>0</v>
      </c>
      <c r="K24" s="203">
        <f t="shared" si="0"/>
        <v>1161.4</v>
      </c>
      <c r="L24" s="113"/>
      <c r="M24" s="204">
        <v>340</v>
      </c>
      <c r="N24" s="205"/>
    </row>
    <row r="25" ht="24.95" customHeight="1" spans="1:14">
      <c r="A25" s="108">
        <v>2019200516</v>
      </c>
      <c r="B25" s="108" t="s">
        <v>43</v>
      </c>
      <c r="C25" s="197">
        <v>259.6</v>
      </c>
      <c r="D25" s="196">
        <v>204</v>
      </c>
      <c r="E25" s="196">
        <v>49</v>
      </c>
      <c r="F25" s="128">
        <v>38.8</v>
      </c>
      <c r="G25" s="197">
        <v>345.4</v>
      </c>
      <c r="H25" s="195">
        <v>0</v>
      </c>
      <c r="I25" s="195">
        <v>0</v>
      </c>
      <c r="J25" s="128">
        <v>0</v>
      </c>
      <c r="K25" s="203">
        <f t="shared" si="0"/>
        <v>896.8</v>
      </c>
      <c r="L25" s="210"/>
      <c r="M25" s="204">
        <v>310</v>
      </c>
      <c r="N25" s="205"/>
    </row>
    <row r="26" ht="24.95" customHeight="1" spans="1:14">
      <c r="A26" s="108">
        <v>2019200517</v>
      </c>
      <c r="B26" s="108" t="s">
        <v>44</v>
      </c>
      <c r="C26" s="197">
        <v>72</v>
      </c>
      <c r="D26" s="196">
        <v>222</v>
      </c>
      <c r="E26" s="196">
        <v>93</v>
      </c>
      <c r="F26" s="128">
        <v>10.6</v>
      </c>
      <c r="G26" s="197">
        <v>96</v>
      </c>
      <c r="H26" s="195">
        <v>0</v>
      </c>
      <c r="I26" s="195">
        <v>0</v>
      </c>
      <c r="J26" s="128">
        <v>0</v>
      </c>
      <c r="K26" s="203">
        <f t="shared" si="0"/>
        <v>493.6</v>
      </c>
      <c r="L26" s="211"/>
      <c r="M26" s="204">
        <v>340</v>
      </c>
      <c r="N26" s="205"/>
    </row>
    <row r="27" ht="24.95" customHeight="1" spans="1:14">
      <c r="A27" s="108">
        <v>2019200518</v>
      </c>
      <c r="B27" s="108" t="s">
        <v>45</v>
      </c>
      <c r="C27" s="198">
        <v>433.6</v>
      </c>
      <c r="D27" s="196">
        <v>216</v>
      </c>
      <c r="E27" s="196">
        <v>93</v>
      </c>
      <c r="F27" s="128">
        <v>40.6</v>
      </c>
      <c r="G27" s="198">
        <v>298.2</v>
      </c>
      <c r="H27" s="195">
        <v>0</v>
      </c>
      <c r="I27" s="195">
        <v>0</v>
      </c>
      <c r="J27" s="128">
        <v>0</v>
      </c>
      <c r="K27" s="203">
        <f t="shared" si="0"/>
        <v>1081.4</v>
      </c>
      <c r="L27" s="108"/>
      <c r="M27" s="204">
        <v>310</v>
      </c>
      <c r="N27" s="205"/>
    </row>
    <row r="28" ht="24.95" customHeight="1" spans="1:14">
      <c r="A28" s="108">
        <v>2019200498</v>
      </c>
      <c r="B28" s="108" t="s">
        <v>46</v>
      </c>
      <c r="C28" s="198">
        <v>205.3</v>
      </c>
      <c r="D28" s="124">
        <v>126</v>
      </c>
      <c r="E28" s="196">
        <v>93</v>
      </c>
      <c r="F28" s="128">
        <v>12.8</v>
      </c>
      <c r="G28" s="198">
        <v>0</v>
      </c>
      <c r="H28" s="195">
        <v>0</v>
      </c>
      <c r="I28" s="195">
        <v>0</v>
      </c>
      <c r="J28" s="128">
        <v>0</v>
      </c>
      <c r="K28" s="203">
        <f t="shared" si="0"/>
        <v>437.1</v>
      </c>
      <c r="L28" s="181" t="s">
        <v>36</v>
      </c>
      <c r="M28" s="108"/>
      <c r="N28" s="205"/>
    </row>
    <row r="29" ht="24.95" customHeight="1" spans="1:14">
      <c r="A29" s="108">
        <v>2020200551</v>
      </c>
      <c r="B29" s="108" t="s">
        <v>47</v>
      </c>
      <c r="C29" s="198">
        <v>477.4</v>
      </c>
      <c r="D29" s="124">
        <v>192</v>
      </c>
      <c r="E29" s="196">
        <v>93</v>
      </c>
      <c r="F29" s="128">
        <v>48.8</v>
      </c>
      <c r="G29" s="198">
        <v>310.7</v>
      </c>
      <c r="H29" s="195">
        <v>0</v>
      </c>
      <c r="I29" s="195">
        <v>0</v>
      </c>
      <c r="J29" s="128">
        <v>10</v>
      </c>
      <c r="K29" s="203">
        <f t="shared" si="0"/>
        <v>1131.9</v>
      </c>
      <c r="L29" s="181"/>
      <c r="M29" s="108">
        <v>310</v>
      </c>
      <c r="N29" s="205"/>
    </row>
    <row r="30" ht="24.95" customHeight="1" spans="1:14">
      <c r="A30" s="108">
        <v>2020200552</v>
      </c>
      <c r="B30" s="108" t="s">
        <v>48</v>
      </c>
      <c r="C30" s="198">
        <v>419.7</v>
      </c>
      <c r="D30" s="196">
        <v>204</v>
      </c>
      <c r="E30" s="196">
        <v>93</v>
      </c>
      <c r="F30" s="128">
        <v>50.6</v>
      </c>
      <c r="G30" s="198">
        <v>358.2</v>
      </c>
      <c r="H30" s="195">
        <v>0</v>
      </c>
      <c r="I30" s="195">
        <v>0</v>
      </c>
      <c r="J30" s="128">
        <v>0</v>
      </c>
      <c r="K30" s="203">
        <f t="shared" si="0"/>
        <v>1125.5</v>
      </c>
      <c r="L30" s="181"/>
      <c r="M30" s="108">
        <v>310</v>
      </c>
      <c r="N30" s="205"/>
    </row>
    <row r="31" ht="24.95" customHeight="1" spans="1:14">
      <c r="A31" s="108">
        <v>2020200574</v>
      </c>
      <c r="B31" s="108" t="s">
        <v>49</v>
      </c>
      <c r="C31" s="128">
        <v>32</v>
      </c>
      <c r="D31" s="196">
        <v>0</v>
      </c>
      <c r="E31" s="196">
        <v>0</v>
      </c>
      <c r="F31" s="128">
        <v>3</v>
      </c>
      <c r="G31" s="128">
        <v>0</v>
      </c>
      <c r="H31" s="195">
        <v>0</v>
      </c>
      <c r="I31" s="195">
        <v>0</v>
      </c>
      <c r="J31" s="128">
        <v>0</v>
      </c>
      <c r="K31" s="203">
        <f t="shared" si="0"/>
        <v>35</v>
      </c>
      <c r="L31" s="128" t="s">
        <v>50</v>
      </c>
      <c r="M31" s="128"/>
      <c r="N31" s="34"/>
    </row>
    <row r="32" ht="24.95" customHeight="1" spans="1:14">
      <c r="A32" s="108">
        <v>2020200573</v>
      </c>
      <c r="B32" s="108" t="s">
        <v>51</v>
      </c>
      <c r="C32" s="128">
        <v>0</v>
      </c>
      <c r="D32" s="196">
        <v>0</v>
      </c>
      <c r="E32" s="196">
        <v>0</v>
      </c>
      <c r="F32" s="128">
        <v>0</v>
      </c>
      <c r="G32" s="128">
        <v>0</v>
      </c>
      <c r="H32" s="195">
        <v>0</v>
      </c>
      <c r="I32" s="195">
        <v>0</v>
      </c>
      <c r="J32" s="128">
        <v>0</v>
      </c>
      <c r="K32" s="203">
        <f t="shared" si="0"/>
        <v>0</v>
      </c>
      <c r="L32" s="128" t="s">
        <v>50</v>
      </c>
      <c r="M32" s="128"/>
      <c r="N32" s="34"/>
    </row>
    <row r="33" ht="24.95" customHeight="1" spans="1:14">
      <c r="A33" s="108">
        <v>2021200578</v>
      </c>
      <c r="B33" s="108" t="s">
        <v>52</v>
      </c>
      <c r="C33" s="128">
        <v>51</v>
      </c>
      <c r="D33" s="196">
        <v>0</v>
      </c>
      <c r="E33" s="196">
        <v>0</v>
      </c>
      <c r="F33" s="128">
        <v>1</v>
      </c>
      <c r="G33" s="128">
        <v>7.9</v>
      </c>
      <c r="H33" s="195">
        <v>0</v>
      </c>
      <c r="I33" s="195">
        <v>0</v>
      </c>
      <c r="J33" s="128">
        <v>0</v>
      </c>
      <c r="K33" s="203">
        <f t="shared" si="0"/>
        <v>59.9</v>
      </c>
      <c r="L33" s="128" t="s">
        <v>50</v>
      </c>
      <c r="M33" s="128"/>
      <c r="N33" s="34"/>
    </row>
    <row r="34" ht="24.95" customHeight="1" spans="1:14">
      <c r="A34" s="108">
        <v>2021200595</v>
      </c>
      <c r="B34" s="108" t="s">
        <v>53</v>
      </c>
      <c r="C34" s="128">
        <v>418.4</v>
      </c>
      <c r="D34" s="196">
        <v>12</v>
      </c>
      <c r="E34" s="196">
        <v>93</v>
      </c>
      <c r="F34" s="128">
        <v>43</v>
      </c>
      <c r="G34" s="128">
        <v>428.6</v>
      </c>
      <c r="H34" s="195">
        <v>0</v>
      </c>
      <c r="I34" s="195">
        <v>0</v>
      </c>
      <c r="J34" s="128">
        <v>8</v>
      </c>
      <c r="K34" s="203">
        <f t="shared" si="0"/>
        <v>1003</v>
      </c>
      <c r="L34" s="128"/>
      <c r="M34" s="127">
        <v>310</v>
      </c>
      <c r="N34" s="34"/>
    </row>
    <row r="35" ht="24.95" customHeight="1" spans="1:14">
      <c r="A35" s="108">
        <v>2021200596</v>
      </c>
      <c r="B35" s="108" t="s">
        <v>54</v>
      </c>
      <c r="C35" s="128">
        <v>346.9</v>
      </c>
      <c r="D35" s="196">
        <v>6</v>
      </c>
      <c r="E35" s="196">
        <v>93</v>
      </c>
      <c r="F35" s="128">
        <v>32</v>
      </c>
      <c r="G35" s="128">
        <v>433.3</v>
      </c>
      <c r="H35" s="195">
        <v>0</v>
      </c>
      <c r="I35" s="195">
        <v>0</v>
      </c>
      <c r="J35" s="128">
        <v>0</v>
      </c>
      <c r="K35" s="203">
        <f t="shared" si="0"/>
        <v>911.2</v>
      </c>
      <c r="L35" s="128"/>
      <c r="M35" s="127">
        <v>310</v>
      </c>
      <c r="N35" s="34"/>
    </row>
    <row r="36" ht="24.95" customHeight="1" spans="1:14">
      <c r="A36" s="108">
        <v>2021200597</v>
      </c>
      <c r="B36" s="108" t="s">
        <v>55</v>
      </c>
      <c r="C36" s="128">
        <v>407.6</v>
      </c>
      <c r="D36" s="196">
        <v>72</v>
      </c>
      <c r="E36" s="196">
        <v>38</v>
      </c>
      <c r="F36" s="128">
        <v>51</v>
      </c>
      <c r="G36" s="128">
        <v>279.2</v>
      </c>
      <c r="H36" s="195">
        <v>0</v>
      </c>
      <c r="I36" s="195">
        <v>0</v>
      </c>
      <c r="J36" s="128">
        <v>14</v>
      </c>
      <c r="K36" s="203">
        <f t="shared" si="0"/>
        <v>861.8</v>
      </c>
      <c r="L36" s="128"/>
      <c r="M36" s="127">
        <v>310</v>
      </c>
      <c r="N36" s="34"/>
    </row>
    <row r="37" ht="24.95" customHeight="1" spans="1:14">
      <c r="A37" s="18">
        <v>2022200616</v>
      </c>
      <c r="B37" s="112" t="s">
        <v>56</v>
      </c>
      <c r="C37" s="198">
        <v>0</v>
      </c>
      <c r="D37" s="196">
        <v>0</v>
      </c>
      <c r="E37" s="196">
        <v>0</v>
      </c>
      <c r="F37" s="128">
        <v>0</v>
      </c>
      <c r="G37" s="198">
        <v>7.9</v>
      </c>
      <c r="H37" s="195">
        <v>0</v>
      </c>
      <c r="I37" s="195">
        <v>0</v>
      </c>
      <c r="J37" s="128">
        <v>0</v>
      </c>
      <c r="K37" s="203">
        <f t="shared" si="0"/>
        <v>7.9</v>
      </c>
      <c r="L37" s="108" t="s">
        <v>50</v>
      </c>
      <c r="M37" s="108"/>
      <c r="N37" s="108"/>
    </row>
    <row r="38" ht="24.95" customHeight="1" spans="1:14">
      <c r="A38" s="101">
        <v>2022200653</v>
      </c>
      <c r="B38" s="18" t="s">
        <v>57</v>
      </c>
      <c r="C38" s="187">
        <v>0</v>
      </c>
      <c r="D38" s="196">
        <v>0</v>
      </c>
      <c r="E38" s="196">
        <v>0</v>
      </c>
      <c r="F38" s="128">
        <v>0</v>
      </c>
      <c r="G38" s="187">
        <v>328</v>
      </c>
      <c r="H38" s="195">
        <v>0</v>
      </c>
      <c r="I38" s="195">
        <v>0</v>
      </c>
      <c r="J38" s="128">
        <v>0</v>
      </c>
      <c r="K38" s="203">
        <f t="shared" si="0"/>
        <v>328</v>
      </c>
      <c r="L38" s="18" t="s">
        <v>58</v>
      </c>
      <c r="M38" s="18"/>
      <c r="N38" s="18"/>
    </row>
    <row r="39" ht="24.95" customHeight="1" spans="1:14">
      <c r="A39" s="103">
        <v>2022200669</v>
      </c>
      <c r="B39" s="212" t="s">
        <v>59</v>
      </c>
      <c r="C39" s="198">
        <v>0</v>
      </c>
      <c r="D39" s="196">
        <v>0</v>
      </c>
      <c r="E39" s="196">
        <v>0</v>
      </c>
      <c r="F39" s="128">
        <v>0</v>
      </c>
      <c r="G39" s="187">
        <v>163</v>
      </c>
      <c r="H39" s="195">
        <v>0</v>
      </c>
      <c r="I39" s="195">
        <v>0</v>
      </c>
      <c r="J39" s="128">
        <v>10</v>
      </c>
      <c r="K39" s="203">
        <f t="shared" si="0"/>
        <v>173</v>
      </c>
      <c r="L39" s="18" t="s">
        <v>58</v>
      </c>
      <c r="M39" s="34"/>
      <c r="N39" s="34"/>
    </row>
    <row r="40" ht="24.95" customHeight="1" spans="1:14">
      <c r="A40" s="103">
        <v>2022200651</v>
      </c>
      <c r="B40" s="113" t="s">
        <v>60</v>
      </c>
      <c r="C40" s="187">
        <v>0</v>
      </c>
      <c r="D40" s="196">
        <v>0</v>
      </c>
      <c r="E40" s="196">
        <v>0</v>
      </c>
      <c r="F40" s="128">
        <v>0</v>
      </c>
      <c r="G40" s="113">
        <v>81.9</v>
      </c>
      <c r="H40" s="195">
        <v>0</v>
      </c>
      <c r="I40" s="195">
        <v>0</v>
      </c>
      <c r="J40" s="128">
        <v>0</v>
      </c>
      <c r="K40" s="203">
        <f t="shared" si="0"/>
        <v>81.9</v>
      </c>
      <c r="L40" s="18" t="s">
        <v>58</v>
      </c>
      <c r="M40" s="113"/>
      <c r="N40" s="113"/>
    </row>
    <row r="41" ht="24.95" customHeight="1" spans="1:14">
      <c r="A41" s="103">
        <v>2022200652</v>
      </c>
      <c r="B41" s="113" t="s">
        <v>61</v>
      </c>
      <c r="C41" s="198">
        <v>0</v>
      </c>
      <c r="D41" s="196">
        <v>0</v>
      </c>
      <c r="E41" s="196">
        <v>0</v>
      </c>
      <c r="F41" s="128">
        <v>0</v>
      </c>
      <c r="G41" s="113">
        <v>409.9</v>
      </c>
      <c r="H41" s="195">
        <v>0</v>
      </c>
      <c r="I41" s="195">
        <v>0</v>
      </c>
      <c r="J41" s="128">
        <v>0</v>
      </c>
      <c r="K41" s="203">
        <f t="shared" si="0"/>
        <v>409.9</v>
      </c>
      <c r="L41" s="18" t="s">
        <v>58</v>
      </c>
      <c r="M41" s="113"/>
      <c r="N41" s="113"/>
    </row>
    <row r="42" ht="24.95" customHeight="1" spans="1:14">
      <c r="A42" s="101">
        <v>2010170178</v>
      </c>
      <c r="B42" s="18" t="s">
        <v>62</v>
      </c>
      <c r="C42" s="187">
        <v>32</v>
      </c>
      <c r="D42" s="196">
        <v>0</v>
      </c>
      <c r="E42" s="196">
        <v>0</v>
      </c>
      <c r="F42" s="128">
        <v>0</v>
      </c>
      <c r="G42" s="113">
        <v>34.9</v>
      </c>
      <c r="H42" s="195">
        <v>0</v>
      </c>
      <c r="I42" s="195">
        <v>0</v>
      </c>
      <c r="J42" s="128">
        <v>0</v>
      </c>
      <c r="K42" s="203">
        <f t="shared" si="0"/>
        <v>66.9</v>
      </c>
      <c r="L42" s="209" t="s">
        <v>63</v>
      </c>
      <c r="M42" s="113"/>
      <c r="N42" s="113"/>
    </row>
    <row r="43" ht="24.95" customHeight="1" spans="1:14">
      <c r="A43" s="103">
        <v>1989100048</v>
      </c>
      <c r="B43" s="113" t="s">
        <v>64</v>
      </c>
      <c r="C43" s="187">
        <v>0</v>
      </c>
      <c r="D43" s="196">
        <v>0</v>
      </c>
      <c r="E43" s="196">
        <v>0</v>
      </c>
      <c r="F43" s="128">
        <v>0</v>
      </c>
      <c r="G43" s="113">
        <v>159.8</v>
      </c>
      <c r="H43" s="195">
        <v>0</v>
      </c>
      <c r="I43" s="195">
        <v>0</v>
      </c>
      <c r="J43" s="128">
        <v>0</v>
      </c>
      <c r="K43" s="203">
        <f t="shared" si="0"/>
        <v>159.8</v>
      </c>
      <c r="L43" s="113" t="s">
        <v>65</v>
      </c>
      <c r="M43" s="113"/>
      <c r="N43" s="113"/>
    </row>
    <row r="44" ht="24.95" customHeight="1" spans="1:14">
      <c r="A44" s="101">
        <v>2022200622</v>
      </c>
      <c r="B44" s="113" t="s">
        <v>66</v>
      </c>
      <c r="C44" s="198">
        <v>0</v>
      </c>
      <c r="D44" s="196">
        <v>0</v>
      </c>
      <c r="E44" s="196">
        <v>0</v>
      </c>
      <c r="F44" s="128">
        <v>0</v>
      </c>
      <c r="G44" s="101">
        <v>0</v>
      </c>
      <c r="H44" s="195">
        <v>0</v>
      </c>
      <c r="I44" s="195">
        <v>0</v>
      </c>
      <c r="J44" s="128">
        <v>0</v>
      </c>
      <c r="K44" s="203">
        <f t="shared" si="0"/>
        <v>0</v>
      </c>
      <c r="L44" s="108" t="s">
        <v>50</v>
      </c>
      <c r="M44" s="113"/>
      <c r="N44" s="113"/>
    </row>
    <row r="45" ht="22.5" customHeight="1" spans="1:14">
      <c r="A45" s="199">
        <v>1984200249</v>
      </c>
      <c r="B45" s="108" t="s">
        <v>67</v>
      </c>
      <c r="C45" s="198">
        <v>133.8</v>
      </c>
      <c r="D45" s="196">
        <v>0</v>
      </c>
      <c r="E45" s="196">
        <v>0</v>
      </c>
      <c r="F45" s="128">
        <v>2</v>
      </c>
      <c r="G45" s="198">
        <v>0</v>
      </c>
      <c r="H45" s="195">
        <v>0</v>
      </c>
      <c r="I45" s="195">
        <v>0</v>
      </c>
      <c r="J45" s="128">
        <v>0</v>
      </c>
      <c r="K45" s="203">
        <f t="shared" si="0"/>
        <v>135.8</v>
      </c>
      <c r="L45" s="108" t="s">
        <v>68</v>
      </c>
      <c r="M45" s="103"/>
      <c r="N45" s="103"/>
    </row>
  </sheetData>
  <mergeCells count="11">
    <mergeCell ref="A1:M1"/>
    <mergeCell ref="A2:N2"/>
    <mergeCell ref="A3:M3"/>
    <mergeCell ref="C4:F4"/>
    <mergeCell ref="G4:J4"/>
    <mergeCell ref="A4:A5"/>
    <mergeCell ref="B4:B5"/>
    <mergeCell ref="K4:K5"/>
    <mergeCell ref="L4:L5"/>
    <mergeCell ref="M4:M5"/>
    <mergeCell ref="N4:N5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8"/>
  <sheetViews>
    <sheetView workbookViewId="0">
      <selection activeCell="G9" sqref="G9"/>
    </sheetView>
  </sheetViews>
  <sheetFormatPr defaultColWidth="9" defaultRowHeight="15.6"/>
  <cols>
    <col min="1" max="1" width="10" style="54" customWidth="1"/>
    <col min="2" max="2" width="6.5" style="54" customWidth="1"/>
    <col min="3" max="3" width="11.75" style="130" customWidth="1"/>
    <col min="4" max="4" width="4.375" style="131" customWidth="1"/>
    <col min="5" max="5" width="11.625" style="54" customWidth="1"/>
    <col min="6" max="6" width="4.125" style="54" customWidth="1"/>
    <col min="7" max="7" width="5.625" style="54" customWidth="1"/>
    <col min="8" max="9" width="4.5" style="54" customWidth="1"/>
    <col min="10" max="10" width="5.125" style="54" customWidth="1"/>
    <col min="11" max="11" width="6" style="54" customWidth="1"/>
    <col min="12" max="12" width="6.875" style="54" customWidth="1"/>
    <col min="13" max="14" width="4.25" style="54" customWidth="1"/>
    <col min="15" max="15" width="7.625" style="54" customWidth="1"/>
    <col min="16" max="16" width="4.75" style="54" customWidth="1"/>
    <col min="17" max="17" width="3.75" style="54" customWidth="1"/>
    <col min="18" max="18" width="6.125" style="54" customWidth="1"/>
    <col min="19" max="19" width="5.75" style="54" customWidth="1"/>
    <col min="20" max="20" width="8.875" style="132" customWidth="1"/>
    <col min="21" max="16384" width="9" style="54"/>
  </cols>
  <sheetData>
    <row r="1" ht="20.4" spans="1:20">
      <c r="A1" s="85" t="s">
        <v>69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ht="24" customHeight="1" spans="1:20">
      <c r="A2" s="87" t="s">
        <v>70</v>
      </c>
      <c r="B2" s="87"/>
      <c r="C2" s="133" t="s">
        <v>71</v>
      </c>
      <c r="D2" s="133"/>
      <c r="E2" s="90"/>
      <c r="F2" s="90"/>
      <c r="G2" s="134"/>
      <c r="H2" s="135"/>
      <c r="I2" s="152" t="s">
        <v>72</v>
      </c>
      <c r="J2" s="152"/>
      <c r="K2" s="92" t="s">
        <v>29</v>
      </c>
      <c r="L2" s="92"/>
      <c r="M2" s="134"/>
      <c r="N2" s="134"/>
      <c r="O2" s="134"/>
      <c r="P2" s="133">
        <v>11</v>
      </c>
      <c r="Q2" s="166" t="s">
        <v>73</v>
      </c>
      <c r="R2" s="167">
        <v>30</v>
      </c>
      <c r="S2" s="152" t="s">
        <v>74</v>
      </c>
      <c r="T2" s="168"/>
    </row>
    <row r="3" ht="31.5" customHeight="1" spans="1:20">
      <c r="A3" s="94" t="s">
        <v>75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>
      <c r="A4" s="136" t="s">
        <v>3</v>
      </c>
      <c r="B4" s="96" t="s">
        <v>4</v>
      </c>
      <c r="C4" s="96" t="s">
        <v>76</v>
      </c>
      <c r="D4" s="96"/>
      <c r="E4" s="96"/>
      <c r="F4" s="96"/>
      <c r="G4" s="96"/>
      <c r="H4" s="96"/>
      <c r="I4" s="96"/>
      <c r="J4" s="96"/>
      <c r="K4" s="96"/>
      <c r="L4" s="96" t="s">
        <v>77</v>
      </c>
      <c r="M4" s="96"/>
      <c r="N4" s="96"/>
      <c r="O4" s="96"/>
      <c r="P4" s="96"/>
      <c r="Q4" s="96"/>
      <c r="R4" s="96"/>
      <c r="S4" s="96"/>
      <c r="T4" s="169" t="s">
        <v>7</v>
      </c>
    </row>
    <row r="5" ht="38.4" spans="1:20">
      <c r="A5" s="136"/>
      <c r="B5" s="96"/>
      <c r="C5" s="99" t="s">
        <v>78</v>
      </c>
      <c r="D5" s="99" t="s">
        <v>79</v>
      </c>
      <c r="E5" s="99" t="s">
        <v>80</v>
      </c>
      <c r="F5" s="99" t="s">
        <v>81</v>
      </c>
      <c r="G5" s="99" t="s">
        <v>82</v>
      </c>
      <c r="H5" s="137" t="s">
        <v>83</v>
      </c>
      <c r="I5" s="153" t="s">
        <v>84</v>
      </c>
      <c r="J5" s="153" t="s">
        <v>85</v>
      </c>
      <c r="K5" s="153" t="s">
        <v>86</v>
      </c>
      <c r="L5" s="99" t="s">
        <v>87</v>
      </c>
      <c r="M5" s="99" t="s">
        <v>88</v>
      </c>
      <c r="N5" s="99" t="s">
        <v>89</v>
      </c>
      <c r="O5" s="99" t="s">
        <v>90</v>
      </c>
      <c r="P5" s="99" t="s">
        <v>81</v>
      </c>
      <c r="Q5" s="99" t="s">
        <v>91</v>
      </c>
      <c r="R5" s="170" t="s">
        <v>92</v>
      </c>
      <c r="S5" s="153" t="s">
        <v>93</v>
      </c>
      <c r="T5" s="169"/>
    </row>
    <row r="6" s="129" customFormat="1" ht="27" customHeight="1" spans="1:20">
      <c r="A6" s="101">
        <v>1991200248</v>
      </c>
      <c r="B6" s="102" t="s">
        <v>15</v>
      </c>
      <c r="C6" s="18"/>
      <c r="D6" s="18"/>
      <c r="E6" s="18"/>
      <c r="F6" s="18"/>
      <c r="G6" s="18"/>
      <c r="H6" s="18"/>
      <c r="I6" s="154"/>
      <c r="J6" s="154"/>
      <c r="K6" s="155">
        <v>0</v>
      </c>
      <c r="L6" s="18"/>
      <c r="M6" s="156"/>
      <c r="N6" s="157"/>
      <c r="O6" s="18"/>
      <c r="P6" s="18"/>
      <c r="Q6" s="18"/>
      <c r="R6" s="171"/>
      <c r="S6" s="171"/>
      <c r="T6" s="109">
        <f>K6</f>
        <v>0</v>
      </c>
    </row>
    <row r="7" s="129" customFormat="1" ht="27" customHeight="1" spans="1:20">
      <c r="A7" s="138">
        <v>1996200254</v>
      </c>
      <c r="B7" s="139" t="s">
        <v>17</v>
      </c>
      <c r="C7" s="18"/>
      <c r="D7" s="140"/>
      <c r="E7" s="18"/>
      <c r="F7" s="18"/>
      <c r="G7" s="18"/>
      <c r="H7" s="18"/>
      <c r="I7" s="154"/>
      <c r="J7" s="154"/>
      <c r="K7" s="155">
        <v>0</v>
      </c>
      <c r="L7" s="101"/>
      <c r="M7" s="101"/>
      <c r="N7" s="157"/>
      <c r="O7" s="115"/>
      <c r="P7" s="158"/>
      <c r="Q7" s="172"/>
      <c r="R7" s="171"/>
      <c r="S7" s="173"/>
      <c r="T7" s="109">
        <f>K7</f>
        <v>0</v>
      </c>
    </row>
    <row r="8" s="129" customFormat="1" ht="27" customHeight="1" spans="1:20">
      <c r="A8" s="138">
        <v>2008200268</v>
      </c>
      <c r="B8" s="141" t="s">
        <v>19</v>
      </c>
      <c r="C8" s="18" t="s">
        <v>94</v>
      </c>
      <c r="D8" s="140">
        <v>32</v>
      </c>
      <c r="E8" s="18" t="s">
        <v>95</v>
      </c>
      <c r="F8" s="18">
        <v>68</v>
      </c>
      <c r="G8" s="18" t="s">
        <v>96</v>
      </c>
      <c r="H8" s="18">
        <v>28</v>
      </c>
      <c r="I8" s="154">
        <v>1.26</v>
      </c>
      <c r="J8" s="154">
        <v>1</v>
      </c>
      <c r="K8" s="155">
        <f t="shared" ref="K8:K9" si="0">J8*I8*H8</f>
        <v>35.28</v>
      </c>
      <c r="L8" s="101"/>
      <c r="M8" s="101"/>
      <c r="N8" s="157"/>
      <c r="O8" s="115"/>
      <c r="P8" s="158"/>
      <c r="Q8" s="172"/>
      <c r="R8" s="171"/>
      <c r="S8" s="173"/>
      <c r="T8" s="174">
        <f>K8</f>
        <v>35.28</v>
      </c>
    </row>
    <row r="9" s="129" customFormat="1" ht="27" customHeight="1" spans="1:20">
      <c r="A9" s="138">
        <v>1990200250</v>
      </c>
      <c r="B9" s="139" t="s">
        <v>21</v>
      </c>
      <c r="C9" s="18" t="s">
        <v>97</v>
      </c>
      <c r="D9" s="18">
        <v>64</v>
      </c>
      <c r="E9" s="18" t="s">
        <v>98</v>
      </c>
      <c r="F9" s="18">
        <v>34</v>
      </c>
      <c r="G9" s="18" t="s">
        <v>99</v>
      </c>
      <c r="H9" s="18">
        <v>60</v>
      </c>
      <c r="I9" s="154">
        <v>1</v>
      </c>
      <c r="J9" s="154">
        <v>1</v>
      </c>
      <c r="K9" s="155">
        <f t="shared" si="0"/>
        <v>60</v>
      </c>
      <c r="L9" s="18" t="s">
        <v>100</v>
      </c>
      <c r="M9" s="159">
        <v>1</v>
      </c>
      <c r="N9" s="157" t="s">
        <v>101</v>
      </c>
      <c r="O9" s="18" t="s">
        <v>102</v>
      </c>
      <c r="P9" s="18">
        <v>34</v>
      </c>
      <c r="Q9" s="108">
        <v>1</v>
      </c>
      <c r="R9" s="171">
        <v>24</v>
      </c>
      <c r="S9" s="171">
        <f>R9*Q9/M9</f>
        <v>24</v>
      </c>
      <c r="T9" s="174">
        <f>S9+S10+K9</f>
        <v>108</v>
      </c>
    </row>
    <row r="10" s="129" customFormat="1" ht="27" customHeight="1" spans="1:20">
      <c r="A10" s="142"/>
      <c r="B10" s="143"/>
      <c r="C10" s="18"/>
      <c r="D10" s="18"/>
      <c r="E10" s="18"/>
      <c r="F10" s="18"/>
      <c r="G10" s="18"/>
      <c r="H10" s="18"/>
      <c r="I10" s="154"/>
      <c r="J10" s="154"/>
      <c r="K10" s="155"/>
      <c r="L10" s="18" t="s">
        <v>100</v>
      </c>
      <c r="M10" s="159">
        <v>1</v>
      </c>
      <c r="N10" s="157" t="s">
        <v>101</v>
      </c>
      <c r="O10" s="18" t="s">
        <v>98</v>
      </c>
      <c r="P10" s="18">
        <v>34</v>
      </c>
      <c r="Q10" s="108">
        <v>1</v>
      </c>
      <c r="R10" s="171">
        <v>24</v>
      </c>
      <c r="S10" s="171">
        <f>R10*Q10/M10</f>
        <v>24</v>
      </c>
      <c r="T10" s="175"/>
    </row>
    <row r="11" s="129" customFormat="1" ht="27" customHeight="1" spans="1:20">
      <c r="A11" s="101">
        <v>1987200251</v>
      </c>
      <c r="B11" s="102" t="s">
        <v>23</v>
      </c>
      <c r="C11" s="18" t="s">
        <v>103</v>
      </c>
      <c r="D11" s="18">
        <v>48</v>
      </c>
      <c r="E11" s="18" t="s">
        <v>104</v>
      </c>
      <c r="F11" s="18">
        <v>50</v>
      </c>
      <c r="G11" s="18" t="s">
        <v>105</v>
      </c>
      <c r="H11" s="18">
        <v>48</v>
      </c>
      <c r="I11" s="154">
        <v>1.06</v>
      </c>
      <c r="J11" s="154">
        <v>1</v>
      </c>
      <c r="K11" s="155">
        <f t="shared" ref="K11:K13" si="1">J11*I11*H11</f>
        <v>50.88</v>
      </c>
      <c r="L11" s="140"/>
      <c r="M11" s="159"/>
      <c r="N11" s="157"/>
      <c r="O11" s="140"/>
      <c r="P11" s="140"/>
      <c r="Q11" s="108"/>
      <c r="R11" s="171"/>
      <c r="S11" s="171"/>
      <c r="T11" s="109">
        <f>K11+K12+K13</f>
        <v>218.88</v>
      </c>
    </row>
    <row r="12" s="129" customFormat="1" ht="27" customHeight="1" spans="1:20">
      <c r="A12" s="101"/>
      <c r="B12" s="102"/>
      <c r="C12" s="18" t="s">
        <v>106</v>
      </c>
      <c r="D12" s="18">
        <v>80</v>
      </c>
      <c r="E12" s="18" t="s">
        <v>107</v>
      </c>
      <c r="F12" s="18">
        <v>72</v>
      </c>
      <c r="G12" s="18" t="s">
        <v>108</v>
      </c>
      <c r="H12" s="18">
        <v>80</v>
      </c>
      <c r="I12" s="154">
        <v>1.3</v>
      </c>
      <c r="J12" s="154">
        <v>1</v>
      </c>
      <c r="K12" s="155">
        <f t="shared" si="1"/>
        <v>104</v>
      </c>
      <c r="L12" s="140"/>
      <c r="M12" s="159"/>
      <c r="N12" s="157"/>
      <c r="O12" s="140"/>
      <c r="P12" s="140"/>
      <c r="Q12" s="108"/>
      <c r="R12" s="171"/>
      <c r="S12" s="171"/>
      <c r="T12" s="109"/>
    </row>
    <row r="13" s="129" customFormat="1" ht="27" customHeight="1" spans="1:20">
      <c r="A13" s="101"/>
      <c r="B13" s="102"/>
      <c r="C13" s="18" t="s">
        <v>109</v>
      </c>
      <c r="D13" s="18">
        <v>64</v>
      </c>
      <c r="E13" s="18" t="s">
        <v>110</v>
      </c>
      <c r="F13" s="18">
        <v>32</v>
      </c>
      <c r="G13" s="18" t="s">
        <v>99</v>
      </c>
      <c r="H13" s="18">
        <v>64</v>
      </c>
      <c r="I13" s="154">
        <v>1</v>
      </c>
      <c r="J13" s="154">
        <v>1</v>
      </c>
      <c r="K13" s="155">
        <f t="shared" si="1"/>
        <v>64</v>
      </c>
      <c r="L13" s="140"/>
      <c r="M13" s="159"/>
      <c r="N13" s="157"/>
      <c r="O13" s="140"/>
      <c r="P13" s="140"/>
      <c r="Q13" s="108"/>
      <c r="R13" s="171"/>
      <c r="S13" s="171"/>
      <c r="T13" s="109"/>
    </row>
    <row r="14" s="129" customFormat="1" ht="27" customHeight="1" spans="1:20">
      <c r="A14" s="138">
        <v>2004200258</v>
      </c>
      <c r="B14" s="139" t="s">
        <v>24</v>
      </c>
      <c r="C14" s="18"/>
      <c r="D14" s="18"/>
      <c r="E14" s="18"/>
      <c r="F14" s="18"/>
      <c r="G14" s="18"/>
      <c r="H14" s="18"/>
      <c r="I14" s="154"/>
      <c r="J14" s="154"/>
      <c r="K14" s="155">
        <v>0</v>
      </c>
      <c r="L14" s="140"/>
      <c r="M14" s="159"/>
      <c r="N14" s="157"/>
      <c r="O14" s="140"/>
      <c r="P14" s="140"/>
      <c r="Q14" s="108"/>
      <c r="R14" s="171"/>
      <c r="S14" s="171"/>
      <c r="T14" s="174">
        <f>K14</f>
        <v>0</v>
      </c>
    </row>
    <row r="15" s="129" customFormat="1" ht="27" customHeight="1" spans="1:20">
      <c r="A15" s="101">
        <v>1990200255</v>
      </c>
      <c r="B15" s="102" t="s">
        <v>26</v>
      </c>
      <c r="C15" s="18" t="s">
        <v>111</v>
      </c>
      <c r="D15" s="18">
        <v>48</v>
      </c>
      <c r="E15" s="18" t="s">
        <v>112</v>
      </c>
      <c r="F15" s="18">
        <v>36</v>
      </c>
      <c r="G15" s="18" t="s">
        <v>105</v>
      </c>
      <c r="H15" s="18">
        <v>48</v>
      </c>
      <c r="I15" s="154">
        <v>1</v>
      </c>
      <c r="J15" s="154">
        <v>1</v>
      </c>
      <c r="K15" s="155">
        <f t="shared" ref="K15:K23" si="2">J15*I15*H15</f>
        <v>48</v>
      </c>
      <c r="L15" s="18" t="s">
        <v>113</v>
      </c>
      <c r="M15" s="159">
        <v>1</v>
      </c>
      <c r="N15" s="157" t="s">
        <v>101</v>
      </c>
      <c r="O15" s="18" t="s">
        <v>114</v>
      </c>
      <c r="P15" s="18">
        <v>17</v>
      </c>
      <c r="Q15" s="108">
        <v>1</v>
      </c>
      <c r="R15" s="171">
        <v>24</v>
      </c>
      <c r="S15" s="171">
        <f>R15*Q15/M15</f>
        <v>24</v>
      </c>
      <c r="T15" s="109">
        <f>S15+K15+K16+K17+K18</f>
        <v>216</v>
      </c>
    </row>
    <row r="16" s="129" customFormat="1" ht="27" customHeight="1" spans="1:20">
      <c r="A16" s="101"/>
      <c r="B16" s="102"/>
      <c r="C16" s="18" t="s">
        <v>111</v>
      </c>
      <c r="D16" s="18">
        <v>48</v>
      </c>
      <c r="E16" s="18" t="s">
        <v>114</v>
      </c>
      <c r="F16" s="18">
        <v>17</v>
      </c>
      <c r="G16" s="18" t="s">
        <v>105</v>
      </c>
      <c r="H16" s="18">
        <v>48</v>
      </c>
      <c r="I16" s="154">
        <v>1</v>
      </c>
      <c r="J16" s="154">
        <v>1</v>
      </c>
      <c r="K16" s="155">
        <f t="shared" si="2"/>
        <v>48</v>
      </c>
      <c r="L16" s="160"/>
      <c r="M16" s="160"/>
      <c r="N16" s="108"/>
      <c r="O16" s="160"/>
      <c r="P16" s="140"/>
      <c r="Q16" s="108"/>
      <c r="R16" s="171"/>
      <c r="S16" s="171"/>
      <c r="T16" s="109"/>
    </row>
    <row r="17" s="129" customFormat="1" ht="27" customHeight="1" spans="1:20">
      <c r="A17" s="101"/>
      <c r="B17" s="102"/>
      <c r="C17" s="18" t="s">
        <v>115</v>
      </c>
      <c r="D17" s="18">
        <v>48</v>
      </c>
      <c r="E17" s="18" t="s">
        <v>114</v>
      </c>
      <c r="F17" s="18">
        <v>17</v>
      </c>
      <c r="G17" s="18" t="s">
        <v>105</v>
      </c>
      <c r="H17" s="18">
        <v>48</v>
      </c>
      <c r="I17" s="154">
        <v>1</v>
      </c>
      <c r="J17" s="154">
        <v>1</v>
      </c>
      <c r="K17" s="155">
        <f t="shared" ref="K17:K18" si="3">J17*I17*H17</f>
        <v>48</v>
      </c>
      <c r="L17" s="160"/>
      <c r="M17" s="160"/>
      <c r="N17" s="108"/>
      <c r="O17" s="160"/>
      <c r="P17" s="140"/>
      <c r="Q17" s="108"/>
      <c r="R17" s="171"/>
      <c r="S17" s="171"/>
      <c r="T17" s="109"/>
    </row>
    <row r="18" s="129" customFormat="1" ht="27" customHeight="1" spans="1:20">
      <c r="A18" s="101"/>
      <c r="B18" s="102"/>
      <c r="C18" s="18" t="s">
        <v>111</v>
      </c>
      <c r="D18" s="18">
        <v>48</v>
      </c>
      <c r="E18" s="18" t="s">
        <v>116</v>
      </c>
      <c r="F18" s="18">
        <v>47</v>
      </c>
      <c r="G18" s="18" t="s">
        <v>105</v>
      </c>
      <c r="H18" s="18">
        <v>48</v>
      </c>
      <c r="I18" s="154">
        <v>1</v>
      </c>
      <c r="J18" s="154">
        <v>1</v>
      </c>
      <c r="K18" s="155">
        <f t="shared" si="3"/>
        <v>48</v>
      </c>
      <c r="L18" s="101"/>
      <c r="M18" s="101"/>
      <c r="N18" s="108"/>
      <c r="O18" s="115"/>
      <c r="P18" s="140"/>
      <c r="Q18" s="108"/>
      <c r="R18" s="171"/>
      <c r="S18" s="171"/>
      <c r="T18" s="109"/>
    </row>
    <row r="19" s="129" customFormat="1" ht="27" customHeight="1" spans="1:20">
      <c r="A19" s="101">
        <v>1976200256</v>
      </c>
      <c r="B19" s="102" t="s">
        <v>27</v>
      </c>
      <c r="C19" s="18" t="s">
        <v>109</v>
      </c>
      <c r="D19" s="18">
        <v>64</v>
      </c>
      <c r="E19" s="18" t="s">
        <v>117</v>
      </c>
      <c r="F19" s="18">
        <v>30</v>
      </c>
      <c r="G19" s="18" t="s">
        <v>99</v>
      </c>
      <c r="H19" s="18">
        <v>64</v>
      </c>
      <c r="I19" s="154">
        <v>1</v>
      </c>
      <c r="J19" s="154">
        <v>1</v>
      </c>
      <c r="K19" s="155">
        <f t="shared" si="2"/>
        <v>64</v>
      </c>
      <c r="L19" s="18"/>
      <c r="M19" s="159"/>
      <c r="N19" s="157"/>
      <c r="O19" s="18"/>
      <c r="P19" s="18"/>
      <c r="Q19" s="108"/>
      <c r="R19" s="171"/>
      <c r="S19" s="171"/>
      <c r="T19" s="109">
        <f>K19</f>
        <v>64</v>
      </c>
    </row>
    <row r="20" s="129" customFormat="1" ht="27" customHeight="1" spans="1:20">
      <c r="A20" s="138">
        <v>2004200257</v>
      </c>
      <c r="B20" s="139" t="s">
        <v>28</v>
      </c>
      <c r="C20" s="18" t="s">
        <v>118</v>
      </c>
      <c r="D20" s="18">
        <v>32</v>
      </c>
      <c r="E20" s="18" t="s">
        <v>119</v>
      </c>
      <c r="F20" s="18">
        <v>53</v>
      </c>
      <c r="G20" s="18" t="s">
        <v>96</v>
      </c>
      <c r="H20" s="18">
        <v>32</v>
      </c>
      <c r="I20" s="154">
        <v>1.09</v>
      </c>
      <c r="J20" s="154">
        <v>1</v>
      </c>
      <c r="K20" s="155">
        <f t="shared" si="2"/>
        <v>34.88</v>
      </c>
      <c r="L20" s="108"/>
      <c r="M20" s="108"/>
      <c r="N20" s="108"/>
      <c r="O20" s="108"/>
      <c r="P20" s="108"/>
      <c r="Q20" s="108"/>
      <c r="R20" s="108"/>
      <c r="S20" s="171"/>
      <c r="T20" s="174">
        <f>K20+K21+K22+K23</f>
        <v>233.12</v>
      </c>
    </row>
    <row r="21" s="129" customFormat="1" ht="27" customHeight="1" spans="1:20">
      <c r="A21" s="142"/>
      <c r="B21" s="143"/>
      <c r="C21" s="18" t="s">
        <v>120</v>
      </c>
      <c r="D21" s="18">
        <v>48</v>
      </c>
      <c r="E21" s="18" t="s">
        <v>121</v>
      </c>
      <c r="F21" s="18">
        <v>32</v>
      </c>
      <c r="G21" s="18" t="s">
        <v>105</v>
      </c>
      <c r="H21" s="18">
        <v>48</v>
      </c>
      <c r="I21" s="154">
        <v>1.09</v>
      </c>
      <c r="J21" s="154">
        <v>1</v>
      </c>
      <c r="K21" s="155">
        <f t="shared" si="2"/>
        <v>52.32</v>
      </c>
      <c r="L21" s="108"/>
      <c r="M21" s="108"/>
      <c r="N21" s="108"/>
      <c r="O21" s="108"/>
      <c r="P21" s="108"/>
      <c r="Q21" s="108"/>
      <c r="R21" s="108"/>
      <c r="S21" s="171"/>
      <c r="T21" s="175"/>
    </row>
    <row r="22" s="129" customFormat="1" ht="39" customHeight="1" spans="1:20">
      <c r="A22" s="142"/>
      <c r="B22" s="143"/>
      <c r="C22" s="18" t="s">
        <v>122</v>
      </c>
      <c r="D22" s="18">
        <v>48</v>
      </c>
      <c r="E22" s="18" t="s">
        <v>123</v>
      </c>
      <c r="F22" s="18">
        <v>98</v>
      </c>
      <c r="G22" s="18" t="s">
        <v>105</v>
      </c>
      <c r="H22" s="18">
        <v>48</v>
      </c>
      <c r="I22" s="154">
        <v>1.54</v>
      </c>
      <c r="J22" s="154">
        <v>1</v>
      </c>
      <c r="K22" s="155">
        <f t="shared" si="2"/>
        <v>73.92</v>
      </c>
      <c r="L22" s="108"/>
      <c r="M22" s="108"/>
      <c r="N22" s="108"/>
      <c r="O22" s="108"/>
      <c r="P22" s="108"/>
      <c r="Q22" s="108"/>
      <c r="R22" s="108"/>
      <c r="S22" s="171"/>
      <c r="T22" s="175"/>
    </row>
    <row r="23" s="129" customFormat="1" ht="33" customHeight="1" spans="1:20">
      <c r="A23" s="144"/>
      <c r="B23" s="145"/>
      <c r="C23" s="18" t="s">
        <v>122</v>
      </c>
      <c r="D23" s="18">
        <v>48</v>
      </c>
      <c r="E23" s="18" t="s">
        <v>124</v>
      </c>
      <c r="F23" s="18">
        <v>91</v>
      </c>
      <c r="G23" s="18" t="s">
        <v>105</v>
      </c>
      <c r="H23" s="18">
        <v>48</v>
      </c>
      <c r="I23" s="154">
        <v>1.5</v>
      </c>
      <c r="J23" s="154">
        <v>1</v>
      </c>
      <c r="K23" s="155">
        <f t="shared" si="2"/>
        <v>72</v>
      </c>
      <c r="L23" s="108"/>
      <c r="M23" s="108"/>
      <c r="N23" s="108"/>
      <c r="O23" s="108"/>
      <c r="P23" s="108"/>
      <c r="Q23" s="108"/>
      <c r="R23" s="108"/>
      <c r="S23" s="171"/>
      <c r="T23" s="176"/>
    </row>
    <row r="24" s="129" customFormat="1" ht="27" customHeight="1" spans="1:20">
      <c r="A24" s="101">
        <v>2006200260</v>
      </c>
      <c r="B24" s="102" t="s">
        <v>29</v>
      </c>
      <c r="C24" s="140"/>
      <c r="D24" s="140"/>
      <c r="E24" s="140"/>
      <c r="F24" s="140"/>
      <c r="G24" s="140"/>
      <c r="H24" s="146"/>
      <c r="I24" s="154"/>
      <c r="J24" s="154"/>
      <c r="K24" s="155">
        <f t="shared" ref="K24:K40" si="4">J24*I24*H24</f>
        <v>0</v>
      </c>
      <c r="L24" s="108"/>
      <c r="M24" s="108"/>
      <c r="N24" s="108"/>
      <c r="O24" s="108"/>
      <c r="P24" s="108"/>
      <c r="Q24" s="108"/>
      <c r="R24" s="108"/>
      <c r="S24" s="171"/>
      <c r="T24" s="109">
        <f>K24</f>
        <v>0</v>
      </c>
    </row>
    <row r="25" s="129" customFormat="1" ht="27" customHeight="1" spans="1:20">
      <c r="A25" s="101">
        <v>2007200264</v>
      </c>
      <c r="B25" s="102" t="s">
        <v>31</v>
      </c>
      <c r="C25" s="18" t="s">
        <v>125</v>
      </c>
      <c r="D25" s="18">
        <v>80</v>
      </c>
      <c r="E25" s="18" t="s">
        <v>102</v>
      </c>
      <c r="F25" s="18">
        <v>34</v>
      </c>
      <c r="G25" s="18" t="s">
        <v>108</v>
      </c>
      <c r="H25" s="18">
        <v>80</v>
      </c>
      <c r="I25" s="154">
        <v>1</v>
      </c>
      <c r="J25" s="154">
        <v>1</v>
      </c>
      <c r="K25" s="155">
        <f t="shared" si="4"/>
        <v>80</v>
      </c>
      <c r="L25" s="18" t="s">
        <v>126</v>
      </c>
      <c r="M25" s="159">
        <v>1</v>
      </c>
      <c r="N25" s="157" t="s">
        <v>101</v>
      </c>
      <c r="O25" s="18" t="s">
        <v>102</v>
      </c>
      <c r="P25" s="18">
        <v>34</v>
      </c>
      <c r="Q25" s="108">
        <v>1</v>
      </c>
      <c r="R25" s="171">
        <v>24</v>
      </c>
      <c r="S25" s="171">
        <f>R25*Q25/M25</f>
        <v>24</v>
      </c>
      <c r="T25" s="109">
        <f>S25+S26+K25+K26</f>
        <v>208</v>
      </c>
    </row>
    <row r="26" s="129" customFormat="1" ht="27" customHeight="1" spans="1:20">
      <c r="A26" s="101"/>
      <c r="B26" s="102"/>
      <c r="C26" s="18" t="s">
        <v>125</v>
      </c>
      <c r="D26" s="18">
        <v>80</v>
      </c>
      <c r="E26" s="18" t="s">
        <v>98</v>
      </c>
      <c r="F26" s="18">
        <v>34</v>
      </c>
      <c r="G26" s="18" t="s">
        <v>108</v>
      </c>
      <c r="H26" s="18">
        <v>80</v>
      </c>
      <c r="I26" s="154">
        <v>1</v>
      </c>
      <c r="J26" s="154">
        <v>1</v>
      </c>
      <c r="K26" s="155">
        <f t="shared" si="4"/>
        <v>80</v>
      </c>
      <c r="L26" s="18" t="s">
        <v>126</v>
      </c>
      <c r="M26" s="159">
        <v>1</v>
      </c>
      <c r="N26" s="157" t="s">
        <v>101</v>
      </c>
      <c r="O26" s="18" t="s">
        <v>98</v>
      </c>
      <c r="P26" s="18">
        <v>34</v>
      </c>
      <c r="Q26" s="108">
        <v>1</v>
      </c>
      <c r="R26" s="171">
        <v>24</v>
      </c>
      <c r="S26" s="171">
        <f>R26*Q26/M26</f>
        <v>24</v>
      </c>
      <c r="T26" s="109"/>
    </row>
    <row r="27" s="129" customFormat="1" ht="27" customHeight="1" spans="1:20">
      <c r="A27" s="101">
        <v>1989200267</v>
      </c>
      <c r="B27" s="102" t="s">
        <v>32</v>
      </c>
      <c r="C27" s="18" t="s">
        <v>127</v>
      </c>
      <c r="D27" s="18">
        <v>64</v>
      </c>
      <c r="E27" s="18" t="s">
        <v>95</v>
      </c>
      <c r="F27" s="18">
        <v>68</v>
      </c>
      <c r="G27" s="18" t="s">
        <v>99</v>
      </c>
      <c r="H27" s="18">
        <v>64</v>
      </c>
      <c r="I27" s="154">
        <v>1.26</v>
      </c>
      <c r="J27" s="154">
        <v>1</v>
      </c>
      <c r="K27" s="155">
        <f t="shared" si="4"/>
        <v>80.64</v>
      </c>
      <c r="L27" s="18"/>
      <c r="M27" s="101"/>
      <c r="N27" s="157"/>
      <c r="O27" s="18"/>
      <c r="P27" s="18"/>
      <c r="Q27" s="157"/>
      <c r="R27" s="171"/>
      <c r="S27" s="171"/>
      <c r="T27" s="109">
        <f>K27+K28</f>
        <v>161.28</v>
      </c>
    </row>
    <row r="28" s="129" customFormat="1" ht="27" customHeight="1" spans="1:20">
      <c r="A28" s="101"/>
      <c r="B28" s="102"/>
      <c r="C28" s="18" t="s">
        <v>128</v>
      </c>
      <c r="D28" s="18">
        <v>64</v>
      </c>
      <c r="E28" s="18" t="s">
        <v>95</v>
      </c>
      <c r="F28" s="18">
        <v>68</v>
      </c>
      <c r="G28" s="18" t="s">
        <v>99</v>
      </c>
      <c r="H28" s="18">
        <v>64</v>
      </c>
      <c r="I28" s="154">
        <v>1.26</v>
      </c>
      <c r="J28" s="154">
        <v>1</v>
      </c>
      <c r="K28" s="155">
        <f t="shared" si="4"/>
        <v>80.64</v>
      </c>
      <c r="L28" s="108"/>
      <c r="M28" s="108"/>
      <c r="N28" s="108"/>
      <c r="O28" s="108"/>
      <c r="P28" s="108"/>
      <c r="Q28" s="108"/>
      <c r="R28" s="108"/>
      <c r="S28" s="171"/>
      <c r="T28" s="109"/>
    </row>
    <row r="29" s="129" customFormat="1" ht="27" customHeight="1" spans="1:20">
      <c r="A29" s="101">
        <v>2008200269</v>
      </c>
      <c r="B29" s="107" t="s">
        <v>33</v>
      </c>
      <c r="C29" s="18" t="s">
        <v>129</v>
      </c>
      <c r="D29" s="18">
        <v>48</v>
      </c>
      <c r="E29" s="18" t="s">
        <v>102</v>
      </c>
      <c r="F29" s="18">
        <v>34</v>
      </c>
      <c r="G29" s="18" t="s">
        <v>105</v>
      </c>
      <c r="H29" s="18">
        <v>48</v>
      </c>
      <c r="I29" s="154">
        <v>1</v>
      </c>
      <c r="J29" s="154">
        <v>1</v>
      </c>
      <c r="K29" s="155">
        <f t="shared" si="4"/>
        <v>48</v>
      </c>
      <c r="L29" s="18" t="s">
        <v>130</v>
      </c>
      <c r="M29" s="101">
        <v>1</v>
      </c>
      <c r="N29" s="157" t="s">
        <v>101</v>
      </c>
      <c r="O29" s="18" t="s">
        <v>102</v>
      </c>
      <c r="P29" s="18">
        <v>34</v>
      </c>
      <c r="Q29" s="157">
        <v>1</v>
      </c>
      <c r="R29" s="171">
        <v>24</v>
      </c>
      <c r="S29" s="171">
        <f t="shared" ref="S29:S30" si="5">R29*Q29</f>
        <v>24</v>
      </c>
      <c r="T29" s="109">
        <f>S29+S30+K29+K30+K31</f>
        <v>208</v>
      </c>
    </row>
    <row r="30" s="129" customFormat="1" ht="27" customHeight="1" spans="1:20">
      <c r="A30" s="101"/>
      <c r="B30" s="107"/>
      <c r="C30" s="18" t="s">
        <v>129</v>
      </c>
      <c r="D30" s="18">
        <v>48</v>
      </c>
      <c r="E30" s="18" t="s">
        <v>98</v>
      </c>
      <c r="F30" s="18">
        <v>34</v>
      </c>
      <c r="G30" s="18" t="s">
        <v>105</v>
      </c>
      <c r="H30" s="18">
        <v>48</v>
      </c>
      <c r="I30" s="154">
        <v>1</v>
      </c>
      <c r="J30" s="154">
        <v>1</v>
      </c>
      <c r="K30" s="155">
        <f t="shared" si="4"/>
        <v>48</v>
      </c>
      <c r="L30" s="18" t="s">
        <v>131</v>
      </c>
      <c r="M30" s="101">
        <v>1</v>
      </c>
      <c r="N30" s="157" t="s">
        <v>101</v>
      </c>
      <c r="O30" s="18" t="s">
        <v>121</v>
      </c>
      <c r="P30" s="18">
        <v>32</v>
      </c>
      <c r="Q30" s="157">
        <v>1</v>
      </c>
      <c r="R30" s="171">
        <v>24</v>
      </c>
      <c r="S30" s="171">
        <f t="shared" si="5"/>
        <v>24</v>
      </c>
      <c r="T30" s="109"/>
    </row>
    <row r="31" s="129" customFormat="1" ht="27" customHeight="1" spans="1:20">
      <c r="A31" s="101"/>
      <c r="B31" s="107"/>
      <c r="C31" s="18" t="s">
        <v>132</v>
      </c>
      <c r="D31" s="18">
        <v>64</v>
      </c>
      <c r="E31" s="18" t="s">
        <v>121</v>
      </c>
      <c r="F31" s="18">
        <v>32</v>
      </c>
      <c r="G31" s="18" t="s">
        <v>99</v>
      </c>
      <c r="H31" s="18">
        <v>64</v>
      </c>
      <c r="I31" s="154">
        <v>1</v>
      </c>
      <c r="J31" s="154">
        <v>1</v>
      </c>
      <c r="K31" s="155">
        <f t="shared" si="4"/>
        <v>64</v>
      </c>
      <c r="L31" s="18"/>
      <c r="M31" s="101"/>
      <c r="N31" s="157"/>
      <c r="O31" s="18"/>
      <c r="P31" s="18"/>
      <c r="Q31" s="157"/>
      <c r="R31" s="171"/>
      <c r="S31" s="171"/>
      <c r="T31" s="109"/>
    </row>
    <row r="32" s="129" customFormat="1" ht="27" customHeight="1" spans="1:20">
      <c r="A32" s="101">
        <v>2003200271</v>
      </c>
      <c r="B32" s="107" t="s">
        <v>35</v>
      </c>
      <c r="C32" s="140"/>
      <c r="D32" s="140"/>
      <c r="E32" s="140"/>
      <c r="F32" s="140"/>
      <c r="G32" s="140"/>
      <c r="H32" s="140"/>
      <c r="I32" s="154"/>
      <c r="J32" s="154"/>
      <c r="K32" s="155">
        <f t="shared" si="4"/>
        <v>0</v>
      </c>
      <c r="L32" s="101"/>
      <c r="M32" s="101"/>
      <c r="N32" s="157"/>
      <c r="O32" s="101"/>
      <c r="P32" s="161"/>
      <c r="Q32" s="108"/>
      <c r="R32" s="171"/>
      <c r="S32" s="171"/>
      <c r="T32" s="109">
        <f>K32</f>
        <v>0</v>
      </c>
    </row>
    <row r="33" s="129" customFormat="1" ht="27" customHeight="1" spans="1:20">
      <c r="A33" s="138">
        <v>2009200270</v>
      </c>
      <c r="B33" s="141" t="s">
        <v>37</v>
      </c>
      <c r="C33" s="18" t="s">
        <v>97</v>
      </c>
      <c r="D33" s="18">
        <v>64</v>
      </c>
      <c r="E33" s="18" t="s">
        <v>102</v>
      </c>
      <c r="F33" s="18">
        <v>34</v>
      </c>
      <c r="G33" s="18" t="s">
        <v>99</v>
      </c>
      <c r="H33" s="18">
        <v>64</v>
      </c>
      <c r="I33" s="162">
        <v>1</v>
      </c>
      <c r="J33" s="162">
        <v>1</v>
      </c>
      <c r="K33" s="162">
        <f t="shared" si="4"/>
        <v>64</v>
      </c>
      <c r="L33" s="18" t="s">
        <v>133</v>
      </c>
      <c r="M33" s="159">
        <v>1</v>
      </c>
      <c r="N33" s="157" t="s">
        <v>101</v>
      </c>
      <c r="O33" s="18" t="s">
        <v>116</v>
      </c>
      <c r="P33" s="18">
        <v>47</v>
      </c>
      <c r="Q33" s="108">
        <v>1</v>
      </c>
      <c r="R33" s="177">
        <v>24</v>
      </c>
      <c r="S33" s="171">
        <f>R33*Q33/M33</f>
        <v>24</v>
      </c>
      <c r="T33" s="174">
        <f>S33+K33+K34+K35</f>
        <v>218.56</v>
      </c>
    </row>
    <row r="34" s="129" customFormat="1" ht="27" customHeight="1" spans="1:20">
      <c r="A34" s="142"/>
      <c r="B34" s="147"/>
      <c r="C34" s="18" t="s">
        <v>134</v>
      </c>
      <c r="D34" s="18">
        <v>48</v>
      </c>
      <c r="E34" s="18" t="s">
        <v>116</v>
      </c>
      <c r="F34" s="18">
        <v>47</v>
      </c>
      <c r="G34" s="18" t="s">
        <v>135</v>
      </c>
      <c r="H34" s="18">
        <v>48</v>
      </c>
      <c r="I34" s="162">
        <v>1.02</v>
      </c>
      <c r="J34" s="162">
        <v>1</v>
      </c>
      <c r="K34" s="162">
        <f t="shared" si="4"/>
        <v>48.96</v>
      </c>
      <c r="L34" s="159"/>
      <c r="M34" s="159"/>
      <c r="N34" s="157"/>
      <c r="O34" s="18"/>
      <c r="P34" s="18"/>
      <c r="Q34" s="108"/>
      <c r="R34" s="177"/>
      <c r="S34" s="171"/>
      <c r="T34" s="175"/>
    </row>
    <row r="35" s="129" customFormat="1" ht="27" customHeight="1" spans="1:20">
      <c r="A35" s="142"/>
      <c r="B35" s="147"/>
      <c r="C35" s="18" t="s">
        <v>136</v>
      </c>
      <c r="D35" s="18">
        <v>80</v>
      </c>
      <c r="E35" s="18" t="s">
        <v>116</v>
      </c>
      <c r="F35" s="18">
        <v>47</v>
      </c>
      <c r="G35" s="18" t="s">
        <v>137</v>
      </c>
      <c r="H35" s="18">
        <v>80</v>
      </c>
      <c r="I35" s="162">
        <v>1.02</v>
      </c>
      <c r="J35" s="162">
        <v>1</v>
      </c>
      <c r="K35" s="162">
        <f t="shared" si="4"/>
        <v>81.6</v>
      </c>
      <c r="L35" s="159"/>
      <c r="M35" s="159"/>
      <c r="N35" s="157"/>
      <c r="O35" s="18"/>
      <c r="P35" s="18"/>
      <c r="Q35" s="108"/>
      <c r="R35" s="177"/>
      <c r="S35" s="171"/>
      <c r="T35" s="175"/>
    </row>
    <row r="36" s="129" customFormat="1" ht="27" customHeight="1" spans="1:20">
      <c r="A36" s="110">
        <v>1994220309</v>
      </c>
      <c r="B36" s="108" t="s">
        <v>38</v>
      </c>
      <c r="C36" s="18" t="s">
        <v>97</v>
      </c>
      <c r="D36" s="140">
        <v>64</v>
      </c>
      <c r="E36" s="18" t="s">
        <v>121</v>
      </c>
      <c r="F36" s="18">
        <v>32</v>
      </c>
      <c r="G36" s="18" t="s">
        <v>99</v>
      </c>
      <c r="H36" s="18">
        <v>64</v>
      </c>
      <c r="I36" s="154">
        <v>1</v>
      </c>
      <c r="J36" s="154">
        <v>1</v>
      </c>
      <c r="K36" s="155">
        <f t="shared" si="4"/>
        <v>64</v>
      </c>
      <c r="L36" s="18"/>
      <c r="M36" s="101"/>
      <c r="N36" s="157"/>
      <c r="O36" s="157"/>
      <c r="P36" s="157"/>
      <c r="Q36" s="157"/>
      <c r="R36" s="171"/>
      <c r="S36" s="171"/>
      <c r="T36" s="109">
        <f>S36+K36</f>
        <v>64</v>
      </c>
    </row>
    <row r="37" s="129" customFormat="1" ht="27" customHeight="1" spans="1:20">
      <c r="A37" s="101">
        <v>1995200259</v>
      </c>
      <c r="B37" s="102" t="s">
        <v>40</v>
      </c>
      <c r="C37" s="18" t="s">
        <v>115</v>
      </c>
      <c r="D37" s="18">
        <v>48</v>
      </c>
      <c r="E37" s="18" t="s">
        <v>112</v>
      </c>
      <c r="F37" s="18">
        <v>36</v>
      </c>
      <c r="G37" s="18" t="s">
        <v>105</v>
      </c>
      <c r="H37" s="18">
        <v>48</v>
      </c>
      <c r="I37" s="154">
        <v>1</v>
      </c>
      <c r="J37" s="154">
        <v>1</v>
      </c>
      <c r="K37" s="155">
        <f t="shared" si="4"/>
        <v>48</v>
      </c>
      <c r="L37" s="18" t="s">
        <v>113</v>
      </c>
      <c r="M37" s="101">
        <v>1</v>
      </c>
      <c r="N37" s="157" t="s">
        <v>101</v>
      </c>
      <c r="O37" s="18" t="s">
        <v>112</v>
      </c>
      <c r="P37" s="18">
        <v>36</v>
      </c>
      <c r="Q37" s="157">
        <v>1</v>
      </c>
      <c r="R37" s="171">
        <v>24</v>
      </c>
      <c r="S37" s="171">
        <f>R37*Q37</f>
        <v>24</v>
      </c>
      <c r="T37" s="109">
        <f>S37+K37+K38+K39+K40</f>
        <v>216.64</v>
      </c>
    </row>
    <row r="38" s="129" customFormat="1" ht="27" customHeight="1" spans="1:20">
      <c r="A38" s="101"/>
      <c r="B38" s="102"/>
      <c r="C38" s="18" t="s">
        <v>138</v>
      </c>
      <c r="D38" s="18">
        <v>32</v>
      </c>
      <c r="E38" s="18" t="s">
        <v>116</v>
      </c>
      <c r="F38" s="18">
        <v>47</v>
      </c>
      <c r="G38" s="18" t="s">
        <v>96</v>
      </c>
      <c r="H38" s="18">
        <v>32</v>
      </c>
      <c r="I38" s="154">
        <v>1.02</v>
      </c>
      <c r="J38" s="154">
        <v>1</v>
      </c>
      <c r="K38" s="155">
        <f t="shared" si="4"/>
        <v>32.64</v>
      </c>
      <c r="L38" s="18"/>
      <c r="M38" s="101"/>
      <c r="N38" s="157"/>
      <c r="O38" s="18"/>
      <c r="P38" s="18"/>
      <c r="Q38" s="157"/>
      <c r="R38" s="171"/>
      <c r="S38" s="171"/>
      <c r="T38" s="109"/>
    </row>
    <row r="39" s="129" customFormat="1" ht="27" customHeight="1" spans="1:20">
      <c r="A39" s="101"/>
      <c r="B39" s="102"/>
      <c r="C39" s="18" t="s">
        <v>139</v>
      </c>
      <c r="D39" s="18">
        <v>64</v>
      </c>
      <c r="E39" s="18" t="s">
        <v>121</v>
      </c>
      <c r="F39" s="18">
        <v>32</v>
      </c>
      <c r="G39" s="18" t="s">
        <v>99</v>
      </c>
      <c r="H39" s="18">
        <v>64</v>
      </c>
      <c r="I39" s="154">
        <v>1</v>
      </c>
      <c r="J39" s="154">
        <v>1</v>
      </c>
      <c r="K39" s="155">
        <f t="shared" si="4"/>
        <v>64</v>
      </c>
      <c r="L39" s="101"/>
      <c r="M39" s="101"/>
      <c r="N39" s="157"/>
      <c r="O39" s="115"/>
      <c r="P39" s="158"/>
      <c r="Q39" s="172"/>
      <c r="R39" s="171"/>
      <c r="S39" s="171"/>
      <c r="T39" s="109"/>
    </row>
    <row r="40" s="129" customFormat="1" ht="27" customHeight="1" spans="1:20">
      <c r="A40" s="101"/>
      <c r="B40" s="102"/>
      <c r="C40" s="18" t="s">
        <v>140</v>
      </c>
      <c r="D40" s="18">
        <v>48</v>
      </c>
      <c r="E40" s="18" t="s">
        <v>121</v>
      </c>
      <c r="F40" s="18">
        <v>32</v>
      </c>
      <c r="G40" s="18" t="s">
        <v>135</v>
      </c>
      <c r="H40" s="18">
        <v>48</v>
      </c>
      <c r="I40" s="154">
        <v>1</v>
      </c>
      <c r="J40" s="154">
        <v>1</v>
      </c>
      <c r="K40" s="155">
        <f t="shared" si="4"/>
        <v>48</v>
      </c>
      <c r="L40" s="101"/>
      <c r="M40" s="101"/>
      <c r="N40" s="157"/>
      <c r="O40" s="115"/>
      <c r="P40" s="158"/>
      <c r="Q40" s="172"/>
      <c r="R40" s="171"/>
      <c r="S40" s="171"/>
      <c r="T40" s="109"/>
    </row>
    <row r="41" s="129" customFormat="1" ht="27" customHeight="1" spans="1:20">
      <c r="A41" s="148">
        <v>2018200455</v>
      </c>
      <c r="B41" s="149" t="s">
        <v>41</v>
      </c>
      <c r="C41" s="18" t="s">
        <v>111</v>
      </c>
      <c r="D41" s="140">
        <v>48</v>
      </c>
      <c r="E41" s="18" t="s">
        <v>121</v>
      </c>
      <c r="F41" s="18">
        <v>32</v>
      </c>
      <c r="G41" s="18" t="s">
        <v>135</v>
      </c>
      <c r="H41" s="18">
        <v>48</v>
      </c>
      <c r="I41" s="154">
        <v>1</v>
      </c>
      <c r="J41" s="154">
        <v>1</v>
      </c>
      <c r="K41" s="155">
        <f t="shared" ref="K41:K42" si="6">J41*I41*H41</f>
        <v>48</v>
      </c>
      <c r="L41" s="163"/>
      <c r="M41" s="108"/>
      <c r="N41" s="157"/>
      <c r="O41" s="158"/>
      <c r="P41" s="158"/>
      <c r="Q41" s="172"/>
      <c r="R41" s="171"/>
      <c r="S41" s="171"/>
      <c r="T41" s="174">
        <f>K41+K42</f>
        <v>52</v>
      </c>
    </row>
    <row r="42" s="129" customFormat="1" ht="27" customHeight="1" spans="1:20">
      <c r="A42" s="150"/>
      <c r="B42" s="151"/>
      <c r="C42" s="18" t="s">
        <v>97</v>
      </c>
      <c r="D42" s="18">
        <v>64</v>
      </c>
      <c r="E42" s="18" t="s">
        <v>98</v>
      </c>
      <c r="F42" s="18">
        <v>34</v>
      </c>
      <c r="G42" s="18" t="s">
        <v>99</v>
      </c>
      <c r="H42" s="18">
        <v>4</v>
      </c>
      <c r="I42" s="154">
        <v>1</v>
      </c>
      <c r="J42" s="154">
        <v>1</v>
      </c>
      <c r="K42" s="155">
        <f t="shared" si="6"/>
        <v>4</v>
      </c>
      <c r="L42" s="163"/>
      <c r="M42" s="108"/>
      <c r="N42" s="157"/>
      <c r="O42" s="158"/>
      <c r="P42" s="158"/>
      <c r="Q42" s="172"/>
      <c r="R42" s="171"/>
      <c r="S42" s="171"/>
      <c r="T42" s="175"/>
    </row>
    <row r="43" s="129" customFormat="1" ht="27" customHeight="1" spans="1:20">
      <c r="A43" s="148">
        <v>2018200464</v>
      </c>
      <c r="B43" s="149" t="s">
        <v>42</v>
      </c>
      <c r="C43" s="18" t="s">
        <v>141</v>
      </c>
      <c r="D43" s="18">
        <v>32</v>
      </c>
      <c r="E43" s="18" t="s">
        <v>142</v>
      </c>
      <c r="F43" s="18">
        <v>44</v>
      </c>
      <c r="G43" s="18" t="s">
        <v>96</v>
      </c>
      <c r="H43" s="18">
        <v>32</v>
      </c>
      <c r="I43" s="154">
        <v>1</v>
      </c>
      <c r="J43" s="154">
        <v>1</v>
      </c>
      <c r="K43" s="155">
        <f t="shared" ref="K43:K47" si="7">J43*I43*H43</f>
        <v>32</v>
      </c>
      <c r="L43" s="163"/>
      <c r="M43" s="108"/>
      <c r="N43" s="157"/>
      <c r="O43" s="158"/>
      <c r="P43" s="158"/>
      <c r="Q43" s="172"/>
      <c r="R43" s="171"/>
      <c r="S43" s="171"/>
      <c r="T43" s="174">
        <f>K43+K44+K45+K46+K47</f>
        <v>281.44</v>
      </c>
    </row>
    <row r="44" s="129" customFormat="1" ht="27" customHeight="1" spans="1:20">
      <c r="A44" s="150"/>
      <c r="B44" s="151"/>
      <c r="C44" s="18" t="s">
        <v>141</v>
      </c>
      <c r="D44" s="18">
        <v>32</v>
      </c>
      <c r="E44" s="18" t="s">
        <v>143</v>
      </c>
      <c r="F44" s="18">
        <v>41</v>
      </c>
      <c r="G44" s="18" t="s">
        <v>96</v>
      </c>
      <c r="H44" s="18">
        <v>32</v>
      </c>
      <c r="I44" s="154">
        <v>1</v>
      </c>
      <c r="J44" s="154">
        <v>1</v>
      </c>
      <c r="K44" s="155">
        <f t="shared" si="7"/>
        <v>32</v>
      </c>
      <c r="L44" s="163"/>
      <c r="M44" s="108"/>
      <c r="N44" s="157"/>
      <c r="O44" s="158"/>
      <c r="P44" s="158"/>
      <c r="Q44" s="172"/>
      <c r="R44" s="171"/>
      <c r="S44" s="171"/>
      <c r="T44" s="175"/>
    </row>
    <row r="45" s="129" customFormat="1" ht="36.75" customHeight="1" spans="1:20">
      <c r="A45" s="150"/>
      <c r="B45" s="151"/>
      <c r="C45" s="18" t="s">
        <v>144</v>
      </c>
      <c r="D45" s="18">
        <v>48</v>
      </c>
      <c r="E45" s="18" t="s">
        <v>145</v>
      </c>
      <c r="F45" s="18">
        <v>100</v>
      </c>
      <c r="G45" s="18" t="s">
        <v>105</v>
      </c>
      <c r="H45" s="18">
        <v>48</v>
      </c>
      <c r="I45" s="154">
        <v>1.54</v>
      </c>
      <c r="J45" s="154">
        <v>1</v>
      </c>
      <c r="K45" s="155">
        <f t="shared" si="7"/>
        <v>73.92</v>
      </c>
      <c r="L45" s="163"/>
      <c r="M45" s="108"/>
      <c r="N45" s="157"/>
      <c r="O45" s="158"/>
      <c r="P45" s="158"/>
      <c r="Q45" s="172"/>
      <c r="R45" s="171"/>
      <c r="S45" s="171"/>
      <c r="T45" s="175"/>
    </row>
    <row r="46" s="129" customFormat="1" ht="34.5" customHeight="1" spans="1:20">
      <c r="A46" s="150"/>
      <c r="B46" s="151"/>
      <c r="C46" s="18" t="s">
        <v>144</v>
      </c>
      <c r="D46" s="18">
        <v>48</v>
      </c>
      <c r="E46" s="18" t="s">
        <v>124</v>
      </c>
      <c r="F46" s="18">
        <v>91</v>
      </c>
      <c r="G46" s="18" t="s">
        <v>105</v>
      </c>
      <c r="H46" s="18">
        <v>48</v>
      </c>
      <c r="I46" s="154">
        <v>1.5</v>
      </c>
      <c r="J46" s="154">
        <v>1</v>
      </c>
      <c r="K46" s="155">
        <f t="shared" si="7"/>
        <v>72</v>
      </c>
      <c r="L46" s="163"/>
      <c r="M46" s="108"/>
      <c r="N46" s="157"/>
      <c r="O46" s="158"/>
      <c r="P46" s="158"/>
      <c r="Q46" s="172"/>
      <c r="R46" s="171"/>
      <c r="S46" s="171"/>
      <c r="T46" s="175"/>
    </row>
    <row r="47" s="129" customFormat="1" ht="36" customHeight="1" spans="1:20">
      <c r="A47" s="150"/>
      <c r="B47" s="151"/>
      <c r="C47" s="18" t="s">
        <v>144</v>
      </c>
      <c r="D47" s="18">
        <v>48</v>
      </c>
      <c r="E47" s="18" t="s">
        <v>146</v>
      </c>
      <c r="F47" s="18">
        <v>89</v>
      </c>
      <c r="G47" s="18" t="s">
        <v>105</v>
      </c>
      <c r="H47" s="18">
        <v>48</v>
      </c>
      <c r="I47" s="154">
        <v>1.49</v>
      </c>
      <c r="J47" s="154">
        <v>1</v>
      </c>
      <c r="K47" s="155">
        <f t="shared" si="7"/>
        <v>71.52</v>
      </c>
      <c r="L47" s="163"/>
      <c r="M47" s="108"/>
      <c r="N47" s="157"/>
      <c r="O47" s="158"/>
      <c r="P47" s="158"/>
      <c r="Q47" s="172"/>
      <c r="R47" s="171"/>
      <c r="S47" s="171"/>
      <c r="T47" s="175"/>
    </row>
    <row r="48" s="129" customFormat="1" ht="33" customHeight="1" spans="1:20">
      <c r="A48" s="108">
        <v>2019200516</v>
      </c>
      <c r="B48" s="108" t="s">
        <v>43</v>
      </c>
      <c r="C48" s="18" t="s">
        <v>147</v>
      </c>
      <c r="D48" s="18">
        <v>32</v>
      </c>
      <c r="E48" s="18" t="s">
        <v>145</v>
      </c>
      <c r="F48" s="18">
        <v>100</v>
      </c>
      <c r="G48" s="18" t="s">
        <v>96</v>
      </c>
      <c r="H48" s="18">
        <v>32</v>
      </c>
      <c r="I48" s="154">
        <v>1.54</v>
      </c>
      <c r="J48" s="154">
        <v>1</v>
      </c>
      <c r="K48" s="155">
        <f t="shared" ref="K48:K62" si="8">J48*I48*H48</f>
        <v>49.28</v>
      </c>
      <c r="L48" s="164"/>
      <c r="M48" s="108"/>
      <c r="N48" s="157"/>
      <c r="O48" s="161"/>
      <c r="P48" s="140"/>
      <c r="Q48" s="172"/>
      <c r="R48" s="171"/>
      <c r="S48" s="171"/>
      <c r="T48" s="109">
        <f>K48+K49+K50+K51+K52+K53+K54+K55+K56+K57</f>
        <v>345.44</v>
      </c>
    </row>
    <row r="49" s="129" customFormat="1" ht="33" customHeight="1" spans="1:20">
      <c r="A49" s="108"/>
      <c r="B49" s="108"/>
      <c r="C49" s="18" t="s">
        <v>147</v>
      </c>
      <c r="D49" s="18">
        <v>32</v>
      </c>
      <c r="E49" s="18" t="s">
        <v>146</v>
      </c>
      <c r="F49" s="18">
        <v>89</v>
      </c>
      <c r="G49" s="18" t="s">
        <v>96</v>
      </c>
      <c r="H49" s="18">
        <v>32</v>
      </c>
      <c r="I49" s="154">
        <v>1.49</v>
      </c>
      <c r="J49" s="154">
        <v>1</v>
      </c>
      <c r="K49" s="155">
        <f t="shared" si="8"/>
        <v>47.68</v>
      </c>
      <c r="L49" s="164"/>
      <c r="M49" s="108"/>
      <c r="N49" s="157"/>
      <c r="O49" s="161"/>
      <c r="P49" s="140"/>
      <c r="Q49" s="172"/>
      <c r="R49" s="171"/>
      <c r="S49" s="171"/>
      <c r="T49" s="109"/>
    </row>
    <row r="50" s="129" customFormat="1" ht="34.5" customHeight="1" spans="1:20">
      <c r="A50" s="108"/>
      <c r="B50" s="108"/>
      <c r="C50" s="18" t="s">
        <v>147</v>
      </c>
      <c r="D50" s="18">
        <v>32</v>
      </c>
      <c r="E50" s="18" t="s">
        <v>123</v>
      </c>
      <c r="F50" s="18">
        <v>98</v>
      </c>
      <c r="G50" s="18" t="s">
        <v>96</v>
      </c>
      <c r="H50" s="18">
        <v>32</v>
      </c>
      <c r="I50" s="154">
        <v>1.54</v>
      </c>
      <c r="J50" s="154">
        <v>1</v>
      </c>
      <c r="K50" s="155">
        <f t="shared" si="8"/>
        <v>49.28</v>
      </c>
      <c r="L50" s="164"/>
      <c r="M50" s="108"/>
      <c r="N50" s="157"/>
      <c r="O50" s="161"/>
      <c r="P50" s="140"/>
      <c r="Q50" s="172"/>
      <c r="R50" s="171"/>
      <c r="S50" s="171"/>
      <c r="T50" s="109"/>
    </row>
    <row r="51" s="129" customFormat="1" ht="34.5" customHeight="1" spans="1:20">
      <c r="A51" s="108"/>
      <c r="B51" s="108"/>
      <c r="C51" s="18" t="s">
        <v>147</v>
      </c>
      <c r="D51" s="18">
        <v>32</v>
      </c>
      <c r="E51" s="18" t="s">
        <v>124</v>
      </c>
      <c r="F51" s="18">
        <v>91</v>
      </c>
      <c r="G51" s="18" t="s">
        <v>96</v>
      </c>
      <c r="H51" s="18">
        <v>32</v>
      </c>
      <c r="I51" s="154">
        <v>1.5</v>
      </c>
      <c r="J51" s="154">
        <v>1</v>
      </c>
      <c r="K51" s="155">
        <f t="shared" si="8"/>
        <v>48</v>
      </c>
      <c r="L51" s="164"/>
      <c r="M51" s="108"/>
      <c r="N51" s="157"/>
      <c r="O51" s="161"/>
      <c r="P51" s="140"/>
      <c r="Q51" s="172"/>
      <c r="R51" s="171"/>
      <c r="S51" s="171"/>
      <c r="T51" s="109"/>
    </row>
    <row r="52" s="129" customFormat="1" ht="27" customHeight="1" spans="1:20">
      <c r="A52" s="108"/>
      <c r="B52" s="108"/>
      <c r="C52" s="18" t="s">
        <v>148</v>
      </c>
      <c r="D52" s="18">
        <v>24</v>
      </c>
      <c r="E52" s="18" t="s">
        <v>149</v>
      </c>
      <c r="F52" s="18">
        <v>50</v>
      </c>
      <c r="G52" s="18" t="s">
        <v>150</v>
      </c>
      <c r="H52" s="18">
        <v>24</v>
      </c>
      <c r="I52" s="154">
        <v>1.06</v>
      </c>
      <c r="J52" s="154">
        <v>1</v>
      </c>
      <c r="K52" s="155">
        <f t="shared" si="8"/>
        <v>25.44</v>
      </c>
      <c r="L52" s="164"/>
      <c r="M52" s="108"/>
      <c r="N52" s="157"/>
      <c r="O52" s="161"/>
      <c r="P52" s="140"/>
      <c r="Q52" s="172"/>
      <c r="R52" s="171"/>
      <c r="S52" s="171"/>
      <c r="T52" s="109"/>
    </row>
    <row r="53" s="129" customFormat="1" ht="27" customHeight="1" spans="1:20">
      <c r="A53" s="108"/>
      <c r="B53" s="108"/>
      <c r="C53" s="18" t="s">
        <v>148</v>
      </c>
      <c r="D53" s="18">
        <v>24</v>
      </c>
      <c r="E53" s="18" t="s">
        <v>151</v>
      </c>
      <c r="F53" s="18">
        <v>50</v>
      </c>
      <c r="G53" s="18" t="s">
        <v>150</v>
      </c>
      <c r="H53" s="18">
        <v>24</v>
      </c>
      <c r="I53" s="154">
        <v>1.06</v>
      </c>
      <c r="J53" s="154">
        <v>1</v>
      </c>
      <c r="K53" s="155">
        <f t="shared" si="8"/>
        <v>25.44</v>
      </c>
      <c r="L53" s="164"/>
      <c r="M53" s="108"/>
      <c r="N53" s="157"/>
      <c r="O53" s="161"/>
      <c r="P53" s="140"/>
      <c r="Q53" s="172"/>
      <c r="R53" s="171"/>
      <c r="S53" s="171"/>
      <c r="T53" s="109"/>
    </row>
    <row r="54" s="129" customFormat="1" ht="27" customHeight="1" spans="1:20">
      <c r="A54" s="108"/>
      <c r="B54" s="108"/>
      <c r="C54" s="18" t="s">
        <v>148</v>
      </c>
      <c r="D54" s="18">
        <v>24</v>
      </c>
      <c r="E54" s="18" t="s">
        <v>152</v>
      </c>
      <c r="F54" s="18">
        <v>48</v>
      </c>
      <c r="G54" s="18" t="s">
        <v>150</v>
      </c>
      <c r="H54" s="18">
        <v>24</v>
      </c>
      <c r="I54" s="165">
        <v>1.03</v>
      </c>
      <c r="J54" s="154">
        <v>1</v>
      </c>
      <c r="K54" s="155">
        <f t="shared" si="8"/>
        <v>24.72</v>
      </c>
      <c r="L54" s="164"/>
      <c r="M54" s="108"/>
      <c r="N54" s="157"/>
      <c r="O54" s="161"/>
      <c r="P54" s="140"/>
      <c r="Q54" s="172"/>
      <c r="R54" s="171"/>
      <c r="S54" s="171"/>
      <c r="T54" s="109"/>
    </row>
    <row r="55" s="129" customFormat="1" ht="27" customHeight="1" spans="1:20">
      <c r="A55" s="108"/>
      <c r="B55" s="108"/>
      <c r="C55" s="18" t="s">
        <v>153</v>
      </c>
      <c r="D55" s="18">
        <v>24</v>
      </c>
      <c r="E55" s="18" t="s">
        <v>149</v>
      </c>
      <c r="F55" s="18">
        <v>50</v>
      </c>
      <c r="G55" s="18" t="s">
        <v>150</v>
      </c>
      <c r="H55" s="18">
        <v>24</v>
      </c>
      <c r="I55" s="154">
        <v>1.06</v>
      </c>
      <c r="J55" s="154">
        <v>1</v>
      </c>
      <c r="K55" s="155">
        <f t="shared" si="8"/>
        <v>25.44</v>
      </c>
      <c r="L55" s="164"/>
      <c r="M55" s="108"/>
      <c r="N55" s="157"/>
      <c r="O55" s="161"/>
      <c r="P55" s="140"/>
      <c r="Q55" s="172"/>
      <c r="R55" s="171"/>
      <c r="S55" s="171"/>
      <c r="T55" s="109"/>
    </row>
    <row r="56" s="129" customFormat="1" ht="27" customHeight="1" spans="1:20">
      <c r="A56" s="108"/>
      <c r="B56" s="108"/>
      <c r="C56" s="18" t="s">
        <v>153</v>
      </c>
      <c r="D56" s="18">
        <v>24</v>
      </c>
      <c r="E56" s="18" t="s">
        <v>151</v>
      </c>
      <c r="F56" s="18">
        <v>50</v>
      </c>
      <c r="G56" s="18" t="s">
        <v>150</v>
      </c>
      <c r="H56" s="18">
        <v>24</v>
      </c>
      <c r="I56" s="154">
        <v>1.06</v>
      </c>
      <c r="J56" s="154">
        <v>1</v>
      </c>
      <c r="K56" s="155">
        <f t="shared" si="8"/>
        <v>25.44</v>
      </c>
      <c r="L56" s="164"/>
      <c r="M56" s="108"/>
      <c r="N56" s="157"/>
      <c r="O56" s="161"/>
      <c r="P56" s="140"/>
      <c r="Q56" s="172"/>
      <c r="R56" s="171"/>
      <c r="S56" s="171"/>
      <c r="T56" s="109"/>
    </row>
    <row r="57" s="129" customFormat="1" ht="27" customHeight="1" spans="1:20">
      <c r="A57" s="108"/>
      <c r="B57" s="108"/>
      <c r="C57" s="18" t="s">
        <v>153</v>
      </c>
      <c r="D57" s="18">
        <v>24</v>
      </c>
      <c r="E57" s="18" t="s">
        <v>152</v>
      </c>
      <c r="F57" s="18">
        <v>48</v>
      </c>
      <c r="G57" s="18" t="s">
        <v>150</v>
      </c>
      <c r="H57" s="18">
        <v>24</v>
      </c>
      <c r="I57" s="165">
        <v>1.03</v>
      </c>
      <c r="J57" s="154">
        <v>1</v>
      </c>
      <c r="K57" s="155">
        <f t="shared" si="8"/>
        <v>24.72</v>
      </c>
      <c r="L57" s="164"/>
      <c r="M57" s="108"/>
      <c r="N57" s="157"/>
      <c r="O57" s="161"/>
      <c r="P57" s="140"/>
      <c r="Q57" s="172"/>
      <c r="R57" s="171"/>
      <c r="S57" s="171"/>
      <c r="T57" s="109"/>
    </row>
    <row r="58" s="129" customFormat="1" ht="27" customHeight="1" spans="1:20">
      <c r="A58" s="108">
        <v>2019200517</v>
      </c>
      <c r="B58" s="108" t="s">
        <v>44</v>
      </c>
      <c r="C58" s="18" t="s">
        <v>148</v>
      </c>
      <c r="D58" s="18">
        <v>24</v>
      </c>
      <c r="E58" s="18" t="s">
        <v>142</v>
      </c>
      <c r="F58" s="18">
        <v>44</v>
      </c>
      <c r="G58" s="18" t="s">
        <v>150</v>
      </c>
      <c r="H58" s="18">
        <v>24</v>
      </c>
      <c r="I58" s="154">
        <v>1</v>
      </c>
      <c r="J58" s="154">
        <v>1</v>
      </c>
      <c r="K58" s="155">
        <f t="shared" si="8"/>
        <v>24</v>
      </c>
      <c r="L58" s="101"/>
      <c r="M58" s="158"/>
      <c r="N58" s="157"/>
      <c r="O58" s="101"/>
      <c r="P58" s="161"/>
      <c r="Q58" s="172"/>
      <c r="R58" s="171"/>
      <c r="S58" s="173"/>
      <c r="T58" s="109">
        <f>K58+K59+K60+K61</f>
        <v>96</v>
      </c>
    </row>
    <row r="59" s="129" customFormat="1" ht="27" customHeight="1" spans="1:20">
      <c r="A59" s="108"/>
      <c r="B59" s="108"/>
      <c r="C59" s="18" t="s">
        <v>148</v>
      </c>
      <c r="D59" s="18">
        <v>24</v>
      </c>
      <c r="E59" s="18" t="s">
        <v>143</v>
      </c>
      <c r="F59" s="18">
        <v>41</v>
      </c>
      <c r="G59" s="18" t="s">
        <v>150</v>
      </c>
      <c r="H59" s="18">
        <v>24</v>
      </c>
      <c r="I59" s="154">
        <v>1</v>
      </c>
      <c r="J59" s="154">
        <v>1</v>
      </c>
      <c r="K59" s="155">
        <f t="shared" si="8"/>
        <v>24</v>
      </c>
      <c r="L59" s="101"/>
      <c r="M59" s="158"/>
      <c r="N59" s="157"/>
      <c r="O59" s="101"/>
      <c r="P59" s="161"/>
      <c r="Q59" s="172"/>
      <c r="R59" s="171"/>
      <c r="S59" s="173"/>
      <c r="T59" s="109"/>
    </row>
    <row r="60" s="129" customFormat="1" ht="27" customHeight="1" spans="1:20">
      <c r="A60" s="108"/>
      <c r="B60" s="108"/>
      <c r="C60" s="18" t="s">
        <v>153</v>
      </c>
      <c r="D60" s="18">
        <v>24</v>
      </c>
      <c r="E60" s="18" t="s">
        <v>142</v>
      </c>
      <c r="F60" s="18">
        <v>44</v>
      </c>
      <c r="G60" s="18" t="s">
        <v>150</v>
      </c>
      <c r="H60" s="18">
        <v>24</v>
      </c>
      <c r="I60" s="154">
        <v>1</v>
      </c>
      <c r="J60" s="154">
        <v>1</v>
      </c>
      <c r="K60" s="155">
        <f t="shared" si="8"/>
        <v>24</v>
      </c>
      <c r="L60" s="101"/>
      <c r="M60" s="158"/>
      <c r="N60" s="157"/>
      <c r="O60" s="101"/>
      <c r="P60" s="161"/>
      <c r="Q60" s="172"/>
      <c r="R60" s="171"/>
      <c r="S60" s="173"/>
      <c r="T60" s="109"/>
    </row>
    <row r="61" s="129" customFormat="1" ht="27" customHeight="1" spans="1:20">
      <c r="A61" s="108"/>
      <c r="B61" s="108"/>
      <c r="C61" s="18" t="s">
        <v>153</v>
      </c>
      <c r="D61" s="18">
        <v>24</v>
      </c>
      <c r="E61" s="18" t="s">
        <v>143</v>
      </c>
      <c r="F61" s="18">
        <v>41</v>
      </c>
      <c r="G61" s="18" t="s">
        <v>150</v>
      </c>
      <c r="H61" s="18">
        <v>24</v>
      </c>
      <c r="I61" s="154">
        <v>1</v>
      </c>
      <c r="J61" s="154">
        <v>1</v>
      </c>
      <c r="K61" s="155">
        <f t="shared" si="8"/>
        <v>24</v>
      </c>
      <c r="L61" s="101"/>
      <c r="M61" s="158"/>
      <c r="N61" s="157"/>
      <c r="O61" s="101"/>
      <c r="P61" s="161"/>
      <c r="Q61" s="172"/>
      <c r="R61" s="171"/>
      <c r="S61" s="173"/>
      <c r="T61" s="109"/>
    </row>
    <row r="62" s="129" customFormat="1" ht="33" customHeight="1" spans="1:20">
      <c r="A62" s="149">
        <v>2019200518</v>
      </c>
      <c r="B62" s="149" t="s">
        <v>45</v>
      </c>
      <c r="C62" s="18" t="s">
        <v>154</v>
      </c>
      <c r="D62" s="18">
        <v>32</v>
      </c>
      <c r="E62" s="18" t="s">
        <v>145</v>
      </c>
      <c r="F62" s="18">
        <v>100</v>
      </c>
      <c r="G62" s="18" t="s">
        <v>96</v>
      </c>
      <c r="H62" s="18">
        <v>32</v>
      </c>
      <c r="I62" s="154">
        <v>1.54</v>
      </c>
      <c r="J62" s="154">
        <v>1</v>
      </c>
      <c r="K62" s="155">
        <f t="shared" si="8"/>
        <v>49.28</v>
      </c>
      <c r="L62" s="101"/>
      <c r="M62" s="158"/>
      <c r="N62" s="157"/>
      <c r="O62" s="101"/>
      <c r="P62" s="161"/>
      <c r="Q62" s="172"/>
      <c r="R62" s="171"/>
      <c r="S62" s="173"/>
      <c r="T62" s="174">
        <f>K62+K63+K64+K65+K66+K67+K69+K68</f>
        <v>298.24</v>
      </c>
    </row>
    <row r="63" s="129" customFormat="1" ht="33.75" customHeight="1" spans="1:20">
      <c r="A63" s="151"/>
      <c r="B63" s="151"/>
      <c r="C63" s="18" t="s">
        <v>154</v>
      </c>
      <c r="D63" s="18">
        <v>32</v>
      </c>
      <c r="E63" s="18" t="s">
        <v>123</v>
      </c>
      <c r="F63" s="18">
        <v>98</v>
      </c>
      <c r="G63" s="18" t="s">
        <v>96</v>
      </c>
      <c r="H63" s="18">
        <v>32</v>
      </c>
      <c r="I63" s="154">
        <v>1.54</v>
      </c>
      <c r="J63" s="154">
        <v>1</v>
      </c>
      <c r="K63" s="155">
        <f t="shared" ref="K63:K69" si="9">J63*I63*H63</f>
        <v>49.28</v>
      </c>
      <c r="L63" s="101"/>
      <c r="M63" s="158"/>
      <c r="N63" s="157"/>
      <c r="O63" s="101"/>
      <c r="P63" s="161"/>
      <c r="Q63" s="172"/>
      <c r="R63" s="171"/>
      <c r="S63" s="173"/>
      <c r="T63" s="175"/>
    </row>
    <row r="64" s="129" customFormat="1" ht="27" customHeight="1" spans="1:20">
      <c r="A64" s="151"/>
      <c r="B64" s="151"/>
      <c r="C64" s="18" t="s">
        <v>141</v>
      </c>
      <c r="D64" s="18">
        <v>32</v>
      </c>
      <c r="E64" s="18" t="s">
        <v>149</v>
      </c>
      <c r="F64" s="18">
        <v>50</v>
      </c>
      <c r="G64" s="18" t="s">
        <v>96</v>
      </c>
      <c r="H64" s="18">
        <v>32</v>
      </c>
      <c r="I64" s="154">
        <v>1.06</v>
      </c>
      <c r="J64" s="154">
        <v>1</v>
      </c>
      <c r="K64" s="155">
        <f t="shared" si="9"/>
        <v>33.92</v>
      </c>
      <c r="L64" s="101"/>
      <c r="M64" s="158"/>
      <c r="N64" s="157"/>
      <c r="O64" s="101"/>
      <c r="P64" s="161"/>
      <c r="Q64" s="172"/>
      <c r="R64" s="171"/>
      <c r="S64" s="173"/>
      <c r="T64" s="175"/>
    </row>
    <row r="65" s="129" customFormat="1" ht="27" customHeight="1" spans="1:20">
      <c r="A65" s="151"/>
      <c r="B65" s="151"/>
      <c r="C65" s="18" t="s">
        <v>141</v>
      </c>
      <c r="D65" s="18">
        <v>32</v>
      </c>
      <c r="E65" s="18" t="s">
        <v>151</v>
      </c>
      <c r="F65" s="18">
        <v>50</v>
      </c>
      <c r="G65" s="18" t="s">
        <v>96</v>
      </c>
      <c r="H65" s="18">
        <v>32</v>
      </c>
      <c r="I65" s="154">
        <v>1.06</v>
      </c>
      <c r="J65" s="154">
        <v>1</v>
      </c>
      <c r="K65" s="155">
        <f t="shared" si="9"/>
        <v>33.92</v>
      </c>
      <c r="L65" s="101"/>
      <c r="M65" s="158"/>
      <c r="N65" s="157"/>
      <c r="O65" s="101"/>
      <c r="P65" s="161"/>
      <c r="Q65" s="172"/>
      <c r="R65" s="171"/>
      <c r="S65" s="173"/>
      <c r="T65" s="175"/>
    </row>
    <row r="66" s="129" customFormat="1" ht="27" customHeight="1" spans="1:20">
      <c r="A66" s="151"/>
      <c r="B66" s="151"/>
      <c r="C66" s="18" t="s">
        <v>141</v>
      </c>
      <c r="D66" s="18">
        <v>32</v>
      </c>
      <c r="E66" s="18" t="s">
        <v>152</v>
      </c>
      <c r="F66" s="18">
        <v>48</v>
      </c>
      <c r="G66" s="18" t="s">
        <v>96</v>
      </c>
      <c r="H66" s="18">
        <v>32</v>
      </c>
      <c r="I66" s="154">
        <v>1.03</v>
      </c>
      <c r="J66" s="154">
        <v>1</v>
      </c>
      <c r="K66" s="155">
        <f t="shared" si="9"/>
        <v>32.96</v>
      </c>
      <c r="L66" s="101"/>
      <c r="M66" s="158"/>
      <c r="N66" s="157"/>
      <c r="O66" s="101"/>
      <c r="P66" s="161"/>
      <c r="Q66" s="172"/>
      <c r="R66" s="171"/>
      <c r="S66" s="173"/>
      <c r="T66" s="175"/>
    </row>
    <row r="67" s="129" customFormat="1" ht="27" customHeight="1" spans="1:20">
      <c r="A67" s="151"/>
      <c r="B67" s="151"/>
      <c r="C67" s="18" t="s">
        <v>141</v>
      </c>
      <c r="D67" s="18">
        <v>32</v>
      </c>
      <c r="E67" s="18" t="s">
        <v>155</v>
      </c>
      <c r="F67" s="18">
        <v>51</v>
      </c>
      <c r="G67" s="18" t="s">
        <v>96</v>
      </c>
      <c r="H67" s="18">
        <v>32</v>
      </c>
      <c r="I67" s="154">
        <v>1.07</v>
      </c>
      <c r="J67" s="154">
        <v>1</v>
      </c>
      <c r="K67" s="155">
        <f t="shared" si="9"/>
        <v>34.24</v>
      </c>
      <c r="L67" s="101"/>
      <c r="M67" s="158"/>
      <c r="N67" s="157"/>
      <c r="O67" s="101"/>
      <c r="P67" s="161"/>
      <c r="Q67" s="172"/>
      <c r="R67" s="171"/>
      <c r="S67" s="173"/>
      <c r="T67" s="175"/>
    </row>
    <row r="68" s="129" customFormat="1" ht="27" customHeight="1" spans="1:20">
      <c r="A68" s="151"/>
      <c r="B68" s="151"/>
      <c r="C68" s="18" t="s">
        <v>141</v>
      </c>
      <c r="D68" s="18">
        <v>32</v>
      </c>
      <c r="E68" s="18" t="s">
        <v>156</v>
      </c>
      <c r="F68" s="18">
        <v>47</v>
      </c>
      <c r="G68" s="18" t="s">
        <v>96</v>
      </c>
      <c r="H68" s="18">
        <v>32</v>
      </c>
      <c r="I68" s="154">
        <v>1.02</v>
      </c>
      <c r="J68" s="154">
        <v>1</v>
      </c>
      <c r="K68" s="155">
        <f t="shared" si="9"/>
        <v>32.64</v>
      </c>
      <c r="L68" s="101"/>
      <c r="M68" s="158"/>
      <c r="N68" s="157"/>
      <c r="O68" s="101"/>
      <c r="P68" s="161"/>
      <c r="Q68" s="172"/>
      <c r="R68" s="171"/>
      <c r="S68" s="173"/>
      <c r="T68" s="175"/>
    </row>
    <row r="69" s="129" customFormat="1" ht="27" customHeight="1" spans="1:20">
      <c r="A69" s="151"/>
      <c r="B69" s="151"/>
      <c r="C69" s="18" t="s">
        <v>141</v>
      </c>
      <c r="D69" s="18">
        <v>32</v>
      </c>
      <c r="E69" s="18" t="s">
        <v>157</v>
      </c>
      <c r="F69" s="18">
        <v>42</v>
      </c>
      <c r="G69" s="18" t="s">
        <v>96</v>
      </c>
      <c r="H69" s="18">
        <v>32</v>
      </c>
      <c r="I69" s="154">
        <v>1</v>
      </c>
      <c r="J69" s="154">
        <v>1</v>
      </c>
      <c r="K69" s="155">
        <f t="shared" si="9"/>
        <v>32</v>
      </c>
      <c r="L69" s="101"/>
      <c r="M69" s="158"/>
      <c r="N69" s="157"/>
      <c r="O69" s="101"/>
      <c r="P69" s="161"/>
      <c r="Q69" s="172"/>
      <c r="R69" s="171"/>
      <c r="S69" s="173"/>
      <c r="T69" s="175"/>
    </row>
    <row r="70" s="129" customFormat="1" ht="27" customHeight="1" spans="1:20">
      <c r="A70" s="108">
        <v>2019200498</v>
      </c>
      <c r="B70" s="108" t="s">
        <v>46</v>
      </c>
      <c r="C70" s="18"/>
      <c r="D70" s="18"/>
      <c r="E70" s="18"/>
      <c r="F70" s="18"/>
      <c r="G70" s="18"/>
      <c r="H70" s="18"/>
      <c r="I70" s="154"/>
      <c r="J70" s="154"/>
      <c r="K70" s="155">
        <v>0</v>
      </c>
      <c r="L70" s="101"/>
      <c r="M70" s="158"/>
      <c r="N70" s="157"/>
      <c r="O70" s="164"/>
      <c r="P70" s="164"/>
      <c r="Q70" s="172"/>
      <c r="R70" s="171"/>
      <c r="S70" s="173"/>
      <c r="T70" s="109">
        <f>K70</f>
        <v>0</v>
      </c>
    </row>
    <row r="71" s="129" customFormat="1" ht="36.75" customHeight="1" spans="1:20">
      <c r="A71" s="149">
        <v>2020200551</v>
      </c>
      <c r="B71" s="149" t="s">
        <v>47</v>
      </c>
      <c r="C71" s="18" t="s">
        <v>122</v>
      </c>
      <c r="D71" s="18">
        <v>48</v>
      </c>
      <c r="E71" s="18" t="s">
        <v>146</v>
      </c>
      <c r="F71" s="18">
        <v>89</v>
      </c>
      <c r="G71" s="18" t="s">
        <v>105</v>
      </c>
      <c r="H71" s="18">
        <v>48</v>
      </c>
      <c r="I71" s="154">
        <v>1.49</v>
      </c>
      <c r="J71" s="154">
        <v>1</v>
      </c>
      <c r="K71" s="155">
        <f>J71*I71*H71</f>
        <v>71.52</v>
      </c>
      <c r="L71" s="101"/>
      <c r="M71" s="158"/>
      <c r="N71" s="157"/>
      <c r="O71" s="101"/>
      <c r="P71" s="178"/>
      <c r="Q71" s="172"/>
      <c r="R71" s="171"/>
      <c r="S71" s="173"/>
      <c r="T71" s="174">
        <f>K71+K72+K73+K74+K75</f>
        <v>310.72</v>
      </c>
    </row>
    <row r="72" s="129" customFormat="1" ht="34.5" customHeight="1" spans="1:20">
      <c r="A72" s="151"/>
      <c r="B72" s="151"/>
      <c r="C72" s="18" t="s">
        <v>154</v>
      </c>
      <c r="D72" s="18">
        <v>32</v>
      </c>
      <c r="E72" s="18" t="s">
        <v>146</v>
      </c>
      <c r="F72" s="18">
        <v>89</v>
      </c>
      <c r="G72" s="18" t="s">
        <v>96</v>
      </c>
      <c r="H72" s="18">
        <v>32</v>
      </c>
      <c r="I72" s="154">
        <v>1.49</v>
      </c>
      <c r="J72" s="154">
        <v>1</v>
      </c>
      <c r="K72" s="155">
        <f t="shared" ref="K72:K76" si="10">J72*I72*H72</f>
        <v>47.68</v>
      </c>
      <c r="L72" s="101"/>
      <c r="M72" s="158"/>
      <c r="N72" s="157"/>
      <c r="O72" s="101"/>
      <c r="P72" s="178"/>
      <c r="Q72" s="172"/>
      <c r="R72" s="171"/>
      <c r="S72" s="173"/>
      <c r="T72" s="175"/>
    </row>
    <row r="73" s="129" customFormat="1" ht="36" customHeight="1" spans="1:20">
      <c r="A73" s="151"/>
      <c r="B73" s="151"/>
      <c r="C73" s="18" t="s">
        <v>154</v>
      </c>
      <c r="D73" s="18">
        <v>32</v>
      </c>
      <c r="E73" s="18" t="s">
        <v>124</v>
      </c>
      <c r="F73" s="18">
        <v>91</v>
      </c>
      <c r="G73" s="18" t="s">
        <v>96</v>
      </c>
      <c r="H73" s="18">
        <v>32</v>
      </c>
      <c r="I73" s="154">
        <v>1.5</v>
      </c>
      <c r="J73" s="154">
        <v>1</v>
      </c>
      <c r="K73" s="155">
        <f t="shared" si="10"/>
        <v>48</v>
      </c>
      <c r="L73" s="101"/>
      <c r="M73" s="158"/>
      <c r="N73" s="157"/>
      <c r="O73" s="101"/>
      <c r="P73" s="178"/>
      <c r="Q73" s="172"/>
      <c r="R73" s="171"/>
      <c r="S73" s="173"/>
      <c r="T73" s="175"/>
    </row>
    <row r="74" s="129" customFormat="1" ht="32.25" customHeight="1" spans="1:20">
      <c r="A74" s="151"/>
      <c r="B74" s="151"/>
      <c r="C74" s="18" t="s">
        <v>158</v>
      </c>
      <c r="D74" s="18">
        <v>48</v>
      </c>
      <c r="E74" s="18" t="s">
        <v>146</v>
      </c>
      <c r="F74" s="18">
        <v>89</v>
      </c>
      <c r="G74" s="18" t="s">
        <v>105</v>
      </c>
      <c r="H74" s="18">
        <v>48</v>
      </c>
      <c r="I74" s="154">
        <v>1.49</v>
      </c>
      <c r="J74" s="154">
        <v>1</v>
      </c>
      <c r="K74" s="155">
        <f t="shared" si="10"/>
        <v>71.52</v>
      </c>
      <c r="L74" s="101"/>
      <c r="M74" s="158"/>
      <c r="N74" s="157"/>
      <c r="O74" s="101"/>
      <c r="P74" s="178"/>
      <c r="Q74" s="172"/>
      <c r="R74" s="171"/>
      <c r="S74" s="173"/>
      <c r="T74" s="175"/>
    </row>
    <row r="75" s="129" customFormat="1" ht="32.25" customHeight="1" spans="1:20">
      <c r="A75" s="151"/>
      <c r="B75" s="151"/>
      <c r="C75" s="18" t="s">
        <v>158</v>
      </c>
      <c r="D75" s="18">
        <v>48</v>
      </c>
      <c r="E75" s="18" t="s">
        <v>124</v>
      </c>
      <c r="F75" s="18">
        <v>91</v>
      </c>
      <c r="G75" s="18" t="s">
        <v>105</v>
      </c>
      <c r="H75" s="18">
        <v>48</v>
      </c>
      <c r="I75" s="154">
        <v>1.5</v>
      </c>
      <c r="J75" s="154">
        <v>1</v>
      </c>
      <c r="K75" s="155">
        <f t="shared" si="10"/>
        <v>72</v>
      </c>
      <c r="L75" s="101"/>
      <c r="M75" s="158"/>
      <c r="N75" s="157"/>
      <c r="O75" s="101"/>
      <c r="P75" s="178"/>
      <c r="Q75" s="172"/>
      <c r="R75" s="171"/>
      <c r="S75" s="173"/>
      <c r="T75" s="175"/>
    </row>
    <row r="76" s="129" customFormat="1" ht="33.75" customHeight="1" spans="1:20">
      <c r="A76" s="149">
        <v>2020200552</v>
      </c>
      <c r="B76" s="149" t="s">
        <v>48</v>
      </c>
      <c r="C76" s="18" t="s">
        <v>159</v>
      </c>
      <c r="D76" s="18">
        <v>48</v>
      </c>
      <c r="E76" s="18" t="s">
        <v>145</v>
      </c>
      <c r="F76" s="18">
        <v>100</v>
      </c>
      <c r="G76" s="18" t="s">
        <v>105</v>
      </c>
      <c r="H76" s="18">
        <v>48</v>
      </c>
      <c r="I76" s="154">
        <v>1.54</v>
      </c>
      <c r="J76" s="154">
        <v>1</v>
      </c>
      <c r="K76" s="155">
        <f t="shared" si="10"/>
        <v>73.92</v>
      </c>
      <c r="L76" s="101"/>
      <c r="M76" s="158"/>
      <c r="N76" s="157"/>
      <c r="O76" s="101"/>
      <c r="P76" s="178"/>
      <c r="Q76" s="172"/>
      <c r="R76" s="171"/>
      <c r="S76" s="173"/>
      <c r="T76" s="174">
        <f>K81+K80+K79+K78+K77+K76</f>
        <v>358.24</v>
      </c>
    </row>
    <row r="77" s="129" customFormat="1" ht="36" customHeight="1" spans="1:20">
      <c r="A77" s="151"/>
      <c r="B77" s="151"/>
      <c r="C77" s="18" t="s">
        <v>159</v>
      </c>
      <c r="D77" s="18">
        <v>48</v>
      </c>
      <c r="E77" s="18" t="s">
        <v>146</v>
      </c>
      <c r="F77" s="18">
        <v>89</v>
      </c>
      <c r="G77" s="18" t="s">
        <v>105</v>
      </c>
      <c r="H77" s="18">
        <v>48</v>
      </c>
      <c r="I77" s="154">
        <v>1.49</v>
      </c>
      <c r="J77" s="154">
        <v>1</v>
      </c>
      <c r="K77" s="155">
        <f t="shared" ref="K77:K81" si="11">J77*I77*H77</f>
        <v>71.52</v>
      </c>
      <c r="L77" s="101"/>
      <c r="M77" s="158"/>
      <c r="N77" s="157"/>
      <c r="O77" s="101"/>
      <c r="P77" s="178"/>
      <c r="Q77" s="172"/>
      <c r="R77" s="171"/>
      <c r="S77" s="173"/>
      <c r="T77" s="175"/>
    </row>
    <row r="78" s="129" customFormat="1" ht="36" customHeight="1" spans="1:20">
      <c r="A78" s="151"/>
      <c r="B78" s="151"/>
      <c r="C78" s="18" t="s">
        <v>159</v>
      </c>
      <c r="D78" s="18">
        <v>48</v>
      </c>
      <c r="E78" s="18" t="s">
        <v>123</v>
      </c>
      <c r="F78" s="18">
        <v>98</v>
      </c>
      <c r="G78" s="18" t="s">
        <v>105</v>
      </c>
      <c r="H78" s="18">
        <v>48</v>
      </c>
      <c r="I78" s="154">
        <v>1.54</v>
      </c>
      <c r="J78" s="154">
        <v>1</v>
      </c>
      <c r="K78" s="155">
        <f t="shared" si="11"/>
        <v>73.92</v>
      </c>
      <c r="L78" s="101"/>
      <c r="M78" s="158"/>
      <c r="N78" s="157"/>
      <c r="O78" s="101"/>
      <c r="P78" s="178"/>
      <c r="Q78" s="172"/>
      <c r="R78" s="171"/>
      <c r="S78" s="173"/>
      <c r="T78" s="175"/>
    </row>
    <row r="79" s="129" customFormat="1" ht="33.75" customHeight="1" spans="1:20">
      <c r="A79" s="151"/>
      <c r="B79" s="151"/>
      <c r="C79" s="18" t="s">
        <v>159</v>
      </c>
      <c r="D79" s="18">
        <v>48</v>
      </c>
      <c r="E79" s="18" t="s">
        <v>124</v>
      </c>
      <c r="F79" s="18">
        <v>91</v>
      </c>
      <c r="G79" s="18" t="s">
        <v>105</v>
      </c>
      <c r="H79" s="18">
        <v>48</v>
      </c>
      <c r="I79" s="154">
        <v>1.5</v>
      </c>
      <c r="J79" s="154">
        <v>1</v>
      </c>
      <c r="K79" s="155">
        <f t="shared" si="11"/>
        <v>72</v>
      </c>
      <c r="L79" s="101"/>
      <c r="M79" s="158"/>
      <c r="N79" s="157"/>
      <c r="O79" s="101"/>
      <c r="P79" s="178"/>
      <c r="Q79" s="172"/>
      <c r="R79" s="171"/>
      <c r="S79" s="173"/>
      <c r="T79" s="175"/>
    </row>
    <row r="80" s="129" customFormat="1" ht="27" customHeight="1" spans="1:20">
      <c r="A80" s="151"/>
      <c r="B80" s="151"/>
      <c r="C80" s="18" t="s">
        <v>160</v>
      </c>
      <c r="D80" s="18">
        <v>32</v>
      </c>
      <c r="E80" s="18" t="s">
        <v>151</v>
      </c>
      <c r="F80" s="18">
        <v>50</v>
      </c>
      <c r="G80" s="18" t="s">
        <v>96</v>
      </c>
      <c r="H80" s="18">
        <v>32</v>
      </c>
      <c r="I80" s="154">
        <v>1.06</v>
      </c>
      <c r="J80" s="154">
        <v>1</v>
      </c>
      <c r="K80" s="155">
        <f t="shared" si="11"/>
        <v>33.92</v>
      </c>
      <c r="L80" s="101"/>
      <c r="M80" s="158"/>
      <c r="N80" s="157"/>
      <c r="O80" s="101"/>
      <c r="P80" s="178"/>
      <c r="Q80" s="172"/>
      <c r="R80" s="171"/>
      <c r="S80" s="173"/>
      <c r="T80" s="175"/>
    </row>
    <row r="81" s="129" customFormat="1" ht="27" customHeight="1" spans="1:20">
      <c r="A81" s="151"/>
      <c r="B81" s="151"/>
      <c r="C81" s="18" t="s">
        <v>160</v>
      </c>
      <c r="D81" s="18">
        <v>32</v>
      </c>
      <c r="E81" s="18" t="s">
        <v>152</v>
      </c>
      <c r="F81" s="18">
        <v>48</v>
      </c>
      <c r="G81" s="18" t="s">
        <v>96</v>
      </c>
      <c r="H81" s="18">
        <v>32</v>
      </c>
      <c r="I81" s="154">
        <v>1.03</v>
      </c>
      <c r="J81" s="154">
        <v>1</v>
      </c>
      <c r="K81" s="155">
        <f t="shared" si="11"/>
        <v>32.96</v>
      </c>
      <c r="L81" s="101"/>
      <c r="M81" s="158"/>
      <c r="N81" s="157"/>
      <c r="O81" s="101"/>
      <c r="P81" s="178"/>
      <c r="Q81" s="172"/>
      <c r="R81" s="171"/>
      <c r="S81" s="173"/>
      <c r="T81" s="175"/>
    </row>
    <row r="82" s="129" customFormat="1" ht="27" customHeight="1" spans="1:20">
      <c r="A82" s="108">
        <v>2020200574</v>
      </c>
      <c r="B82" s="108" t="s">
        <v>49</v>
      </c>
      <c r="C82" s="18"/>
      <c r="D82" s="140"/>
      <c r="E82" s="18"/>
      <c r="F82" s="18"/>
      <c r="G82" s="18"/>
      <c r="H82" s="18"/>
      <c r="I82" s="154"/>
      <c r="J82" s="154"/>
      <c r="K82" s="155">
        <v>0</v>
      </c>
      <c r="L82" s="160"/>
      <c r="M82" s="158"/>
      <c r="N82" s="157"/>
      <c r="O82" s="160"/>
      <c r="P82" s="179"/>
      <c r="Q82" s="172"/>
      <c r="R82" s="171"/>
      <c r="S82" s="171"/>
      <c r="T82" s="109">
        <f>K82</f>
        <v>0</v>
      </c>
    </row>
    <row r="83" s="129" customFormat="1" ht="27" customHeight="1" spans="1:20">
      <c r="A83" s="108">
        <v>2020200573</v>
      </c>
      <c r="B83" s="108" t="s">
        <v>51</v>
      </c>
      <c r="C83" s="140"/>
      <c r="D83" s="140"/>
      <c r="E83" s="140"/>
      <c r="F83" s="140"/>
      <c r="G83" s="140"/>
      <c r="H83" s="140"/>
      <c r="I83" s="154"/>
      <c r="J83" s="154"/>
      <c r="K83" s="155">
        <f t="shared" ref="K83:K84" si="12">J83*I83*H83</f>
        <v>0</v>
      </c>
      <c r="L83" s="77"/>
      <c r="M83" s="158"/>
      <c r="N83" s="157"/>
      <c r="O83" s="180"/>
      <c r="P83" s="179"/>
      <c r="Q83" s="172"/>
      <c r="R83" s="171"/>
      <c r="S83" s="173"/>
      <c r="T83" s="109">
        <f>K83</f>
        <v>0</v>
      </c>
    </row>
    <row r="84" s="129" customFormat="1" ht="27" customHeight="1" spans="1:20">
      <c r="A84" s="108">
        <v>2021200578</v>
      </c>
      <c r="B84" s="108" t="s">
        <v>52</v>
      </c>
      <c r="C84" s="18" t="s">
        <v>161</v>
      </c>
      <c r="D84" s="140">
        <v>16</v>
      </c>
      <c r="E84" s="18" t="s">
        <v>162</v>
      </c>
      <c r="F84" s="18">
        <v>644</v>
      </c>
      <c r="G84" s="18" t="s">
        <v>163</v>
      </c>
      <c r="H84" s="18">
        <v>2</v>
      </c>
      <c r="I84" s="154">
        <v>3.96</v>
      </c>
      <c r="J84" s="154">
        <v>1</v>
      </c>
      <c r="K84" s="155">
        <f t="shared" si="12"/>
        <v>7.92</v>
      </c>
      <c r="L84" s="77"/>
      <c r="M84" s="158"/>
      <c r="N84" s="157"/>
      <c r="O84" s="180"/>
      <c r="P84" s="179"/>
      <c r="Q84" s="172"/>
      <c r="R84" s="171"/>
      <c r="S84" s="173"/>
      <c r="T84" s="109">
        <f>K84</f>
        <v>7.92</v>
      </c>
    </row>
    <row r="85" s="129" customFormat="1" ht="34.5" customHeight="1" spans="1:20">
      <c r="A85" s="108">
        <v>2021200595</v>
      </c>
      <c r="B85" s="108" t="s">
        <v>53</v>
      </c>
      <c r="C85" s="18" t="s">
        <v>122</v>
      </c>
      <c r="D85" s="18">
        <v>48</v>
      </c>
      <c r="E85" s="18" t="s">
        <v>145</v>
      </c>
      <c r="F85" s="18">
        <v>100</v>
      </c>
      <c r="G85" s="18" t="s">
        <v>105</v>
      </c>
      <c r="H85" s="18">
        <v>48</v>
      </c>
      <c r="I85" s="154">
        <v>1.54</v>
      </c>
      <c r="J85" s="154">
        <v>1</v>
      </c>
      <c r="K85" s="155">
        <f t="shared" ref="K85:K102" si="13">J85*I85*H85</f>
        <v>73.92</v>
      </c>
      <c r="L85" s="164"/>
      <c r="M85" s="108"/>
      <c r="N85" s="181"/>
      <c r="O85" s="115"/>
      <c r="P85" s="108"/>
      <c r="Q85" s="108"/>
      <c r="R85" s="171"/>
      <c r="S85" s="171"/>
      <c r="T85" s="109">
        <f>K85+K86+K87+K88+K89+K90+K91+K92+K93</f>
        <v>418.56</v>
      </c>
    </row>
    <row r="86" s="129" customFormat="1" ht="35.25" customHeight="1" spans="1:20">
      <c r="A86" s="108"/>
      <c r="B86" s="108"/>
      <c r="C86" s="18" t="s">
        <v>158</v>
      </c>
      <c r="D86" s="18">
        <v>48</v>
      </c>
      <c r="E86" s="18" t="s">
        <v>145</v>
      </c>
      <c r="F86" s="18">
        <v>100</v>
      </c>
      <c r="G86" s="18" t="s">
        <v>105</v>
      </c>
      <c r="H86" s="18">
        <v>48</v>
      </c>
      <c r="I86" s="154">
        <v>1.54</v>
      </c>
      <c r="J86" s="154">
        <v>1</v>
      </c>
      <c r="K86" s="155">
        <f t="shared" si="13"/>
        <v>73.92</v>
      </c>
      <c r="L86" s="164"/>
      <c r="M86" s="108"/>
      <c r="N86" s="181"/>
      <c r="O86" s="115"/>
      <c r="P86" s="108"/>
      <c r="Q86" s="108"/>
      <c r="R86" s="171"/>
      <c r="S86" s="171"/>
      <c r="T86" s="109"/>
    </row>
    <row r="87" s="129" customFormat="1" ht="34.5" customHeight="1" spans="1:20">
      <c r="A87" s="108"/>
      <c r="B87" s="108"/>
      <c r="C87" s="18" t="s">
        <v>158</v>
      </c>
      <c r="D87" s="18">
        <v>48</v>
      </c>
      <c r="E87" s="18" t="s">
        <v>123</v>
      </c>
      <c r="F87" s="18">
        <v>98</v>
      </c>
      <c r="G87" s="18" t="s">
        <v>105</v>
      </c>
      <c r="H87" s="18">
        <v>48</v>
      </c>
      <c r="I87" s="154">
        <v>1.54</v>
      </c>
      <c r="J87" s="154">
        <v>1</v>
      </c>
      <c r="K87" s="155">
        <f t="shared" si="13"/>
        <v>73.92</v>
      </c>
      <c r="L87" s="164"/>
      <c r="M87" s="108"/>
      <c r="N87" s="181"/>
      <c r="O87" s="115"/>
      <c r="P87" s="108"/>
      <c r="Q87" s="108"/>
      <c r="R87" s="171"/>
      <c r="S87" s="171"/>
      <c r="T87" s="109"/>
    </row>
    <row r="88" s="129" customFormat="1" ht="27" customHeight="1" spans="1:20">
      <c r="A88" s="108"/>
      <c r="B88" s="108"/>
      <c r="C88" s="18" t="s">
        <v>160</v>
      </c>
      <c r="D88" s="18">
        <v>32</v>
      </c>
      <c r="E88" s="18" t="s">
        <v>149</v>
      </c>
      <c r="F88" s="18">
        <v>50</v>
      </c>
      <c r="G88" s="18" t="s">
        <v>96</v>
      </c>
      <c r="H88" s="18">
        <v>32</v>
      </c>
      <c r="I88" s="154">
        <v>1.06</v>
      </c>
      <c r="J88" s="154">
        <v>1</v>
      </c>
      <c r="K88" s="155">
        <f t="shared" si="13"/>
        <v>33.92</v>
      </c>
      <c r="L88" s="164"/>
      <c r="M88" s="108"/>
      <c r="N88" s="181"/>
      <c r="O88" s="115"/>
      <c r="P88" s="108"/>
      <c r="Q88" s="108"/>
      <c r="R88" s="171"/>
      <c r="S88" s="171"/>
      <c r="T88" s="109"/>
    </row>
    <row r="89" s="129" customFormat="1" ht="27" customHeight="1" spans="1:20">
      <c r="A89" s="108"/>
      <c r="B89" s="108"/>
      <c r="C89" s="18" t="s">
        <v>160</v>
      </c>
      <c r="D89" s="18">
        <v>32</v>
      </c>
      <c r="E89" s="18" t="s">
        <v>155</v>
      </c>
      <c r="F89" s="18">
        <v>51</v>
      </c>
      <c r="G89" s="18" t="s">
        <v>96</v>
      </c>
      <c r="H89" s="18">
        <v>32</v>
      </c>
      <c r="I89" s="154">
        <v>1.07</v>
      </c>
      <c r="J89" s="154">
        <v>1</v>
      </c>
      <c r="K89" s="155">
        <f t="shared" si="13"/>
        <v>34.24</v>
      </c>
      <c r="L89" s="164"/>
      <c r="M89" s="108"/>
      <c r="N89" s="181"/>
      <c r="O89" s="115"/>
      <c r="P89" s="108"/>
      <c r="Q89" s="108"/>
      <c r="R89" s="171"/>
      <c r="S89" s="171"/>
      <c r="T89" s="109"/>
    </row>
    <row r="90" s="129" customFormat="1" ht="27" customHeight="1" spans="1:20">
      <c r="A90" s="108"/>
      <c r="B90" s="108"/>
      <c r="C90" s="18" t="s">
        <v>160</v>
      </c>
      <c r="D90" s="18">
        <v>32</v>
      </c>
      <c r="E90" s="18" t="s">
        <v>156</v>
      </c>
      <c r="F90" s="18">
        <v>47</v>
      </c>
      <c r="G90" s="18" t="s">
        <v>96</v>
      </c>
      <c r="H90" s="18">
        <v>32</v>
      </c>
      <c r="I90" s="154">
        <v>1.02</v>
      </c>
      <c r="J90" s="154">
        <v>1</v>
      </c>
      <c r="K90" s="155">
        <f t="shared" si="13"/>
        <v>32.64</v>
      </c>
      <c r="L90" s="164"/>
      <c r="M90" s="108"/>
      <c r="N90" s="181"/>
      <c r="O90" s="115"/>
      <c r="P90" s="108"/>
      <c r="Q90" s="108"/>
      <c r="R90" s="171"/>
      <c r="S90" s="171"/>
      <c r="T90" s="109"/>
    </row>
    <row r="91" s="129" customFormat="1" ht="27" customHeight="1" spans="1:20">
      <c r="A91" s="108"/>
      <c r="B91" s="108"/>
      <c r="C91" s="18" t="s">
        <v>160</v>
      </c>
      <c r="D91" s="18">
        <v>32</v>
      </c>
      <c r="E91" s="18" t="s">
        <v>157</v>
      </c>
      <c r="F91" s="18">
        <v>42</v>
      </c>
      <c r="G91" s="18" t="s">
        <v>96</v>
      </c>
      <c r="H91" s="18">
        <v>32</v>
      </c>
      <c r="I91" s="154">
        <v>1</v>
      </c>
      <c r="J91" s="154">
        <v>1</v>
      </c>
      <c r="K91" s="155">
        <f t="shared" si="13"/>
        <v>32</v>
      </c>
      <c r="L91" s="164"/>
      <c r="M91" s="108"/>
      <c r="N91" s="181"/>
      <c r="O91" s="115"/>
      <c r="P91" s="108"/>
      <c r="Q91" s="108"/>
      <c r="R91" s="171"/>
      <c r="S91" s="171"/>
      <c r="T91" s="109"/>
    </row>
    <row r="92" s="129" customFormat="1" ht="27" customHeight="1" spans="1:20">
      <c r="A92" s="108"/>
      <c r="B92" s="108"/>
      <c r="C92" s="18" t="s">
        <v>160</v>
      </c>
      <c r="D92" s="18">
        <v>32</v>
      </c>
      <c r="E92" s="18" t="s">
        <v>142</v>
      </c>
      <c r="F92" s="18">
        <v>44</v>
      </c>
      <c r="G92" s="18" t="s">
        <v>96</v>
      </c>
      <c r="H92" s="18">
        <v>32</v>
      </c>
      <c r="I92" s="154">
        <v>1</v>
      </c>
      <c r="J92" s="154">
        <v>1</v>
      </c>
      <c r="K92" s="155">
        <f t="shared" si="13"/>
        <v>32</v>
      </c>
      <c r="L92" s="164"/>
      <c r="M92" s="108"/>
      <c r="N92" s="181"/>
      <c r="O92" s="115"/>
      <c r="P92" s="108"/>
      <c r="Q92" s="108"/>
      <c r="R92" s="171"/>
      <c r="S92" s="171"/>
      <c r="T92" s="109"/>
    </row>
    <row r="93" s="129" customFormat="1" ht="27" customHeight="1" spans="1:20">
      <c r="A93" s="108"/>
      <c r="B93" s="108"/>
      <c r="C93" s="18" t="s">
        <v>160</v>
      </c>
      <c r="D93" s="18">
        <v>32</v>
      </c>
      <c r="E93" s="18" t="s">
        <v>143</v>
      </c>
      <c r="F93" s="18">
        <v>41</v>
      </c>
      <c r="G93" s="18" t="s">
        <v>96</v>
      </c>
      <c r="H93" s="18">
        <v>32</v>
      </c>
      <c r="I93" s="154">
        <v>1</v>
      </c>
      <c r="J93" s="154">
        <v>1</v>
      </c>
      <c r="K93" s="155">
        <f t="shared" si="13"/>
        <v>32</v>
      </c>
      <c r="L93" s="164"/>
      <c r="M93" s="108"/>
      <c r="N93" s="181"/>
      <c r="O93" s="115"/>
      <c r="P93" s="108"/>
      <c r="Q93" s="108"/>
      <c r="R93" s="171"/>
      <c r="S93" s="171"/>
      <c r="T93" s="109"/>
    </row>
    <row r="94" s="129" customFormat="1" ht="33.75" customHeight="1" spans="1:20">
      <c r="A94" s="108">
        <v>2021200596</v>
      </c>
      <c r="B94" s="108" t="s">
        <v>54</v>
      </c>
      <c r="C94" s="18" t="s">
        <v>164</v>
      </c>
      <c r="D94" s="18">
        <v>32</v>
      </c>
      <c r="E94" s="18" t="s">
        <v>145</v>
      </c>
      <c r="F94" s="18">
        <v>100</v>
      </c>
      <c r="G94" s="18" t="s">
        <v>96</v>
      </c>
      <c r="H94" s="18">
        <v>32</v>
      </c>
      <c r="I94" s="154">
        <v>1.54</v>
      </c>
      <c r="J94" s="154">
        <v>1</v>
      </c>
      <c r="K94" s="155">
        <f t="shared" si="13"/>
        <v>49.28</v>
      </c>
      <c r="L94" s="164"/>
      <c r="M94" s="108"/>
      <c r="N94" s="181"/>
      <c r="O94" s="115"/>
      <c r="P94" s="108"/>
      <c r="Q94" s="108"/>
      <c r="R94" s="171"/>
      <c r="S94" s="171"/>
      <c r="T94" s="109">
        <f>K94+K95+K96+K97+K98+K99+K100+K101+K102</f>
        <v>433.28</v>
      </c>
    </row>
    <row r="95" s="129" customFormat="1" ht="36" customHeight="1" spans="1:20">
      <c r="A95" s="108"/>
      <c r="B95" s="108"/>
      <c r="C95" s="18" t="s">
        <v>164</v>
      </c>
      <c r="D95" s="18">
        <v>32</v>
      </c>
      <c r="E95" s="18" t="s">
        <v>146</v>
      </c>
      <c r="F95" s="18">
        <v>89</v>
      </c>
      <c r="G95" s="18" t="s">
        <v>96</v>
      </c>
      <c r="H95" s="18">
        <v>32</v>
      </c>
      <c r="I95" s="154">
        <v>1.49</v>
      </c>
      <c r="J95" s="154">
        <v>1</v>
      </c>
      <c r="K95" s="155">
        <f t="shared" si="13"/>
        <v>47.68</v>
      </c>
      <c r="L95" s="164"/>
      <c r="M95" s="108"/>
      <c r="N95" s="181"/>
      <c r="O95" s="115"/>
      <c r="P95" s="108"/>
      <c r="Q95" s="108"/>
      <c r="R95" s="171"/>
      <c r="S95" s="171"/>
      <c r="T95" s="109"/>
    </row>
    <row r="96" s="129" customFormat="1" ht="34.5" customHeight="1" spans="1:20">
      <c r="A96" s="108"/>
      <c r="B96" s="108"/>
      <c r="C96" s="18" t="s">
        <v>164</v>
      </c>
      <c r="D96" s="18">
        <v>32</v>
      </c>
      <c r="E96" s="18" t="s">
        <v>123</v>
      </c>
      <c r="F96" s="18">
        <v>98</v>
      </c>
      <c r="G96" s="18" t="s">
        <v>96</v>
      </c>
      <c r="H96" s="18">
        <v>32</v>
      </c>
      <c r="I96" s="154">
        <v>1.54</v>
      </c>
      <c r="J96" s="154">
        <v>1</v>
      </c>
      <c r="K96" s="155">
        <f t="shared" si="13"/>
        <v>49.28</v>
      </c>
      <c r="L96" s="164"/>
      <c r="M96" s="108"/>
      <c r="N96" s="181"/>
      <c r="O96" s="115"/>
      <c r="P96" s="108"/>
      <c r="Q96" s="108"/>
      <c r="R96" s="171"/>
      <c r="S96" s="171"/>
      <c r="T96" s="109"/>
    </row>
    <row r="97" s="129" customFormat="1" ht="36" customHeight="1" spans="1:20">
      <c r="A97" s="108"/>
      <c r="B97" s="108"/>
      <c r="C97" s="18" t="s">
        <v>164</v>
      </c>
      <c r="D97" s="18">
        <v>32</v>
      </c>
      <c r="E97" s="18" t="s">
        <v>124</v>
      </c>
      <c r="F97" s="18">
        <v>91</v>
      </c>
      <c r="G97" s="18" t="s">
        <v>96</v>
      </c>
      <c r="H97" s="18">
        <v>32</v>
      </c>
      <c r="I97" s="154">
        <v>1.5</v>
      </c>
      <c r="J97" s="154">
        <v>1</v>
      </c>
      <c r="K97" s="155">
        <f t="shared" si="13"/>
        <v>48</v>
      </c>
      <c r="L97" s="164"/>
      <c r="M97" s="108"/>
      <c r="N97" s="181"/>
      <c r="O97" s="115"/>
      <c r="P97" s="108"/>
      <c r="Q97" s="108"/>
      <c r="R97" s="171"/>
      <c r="S97" s="171"/>
      <c r="T97" s="109"/>
    </row>
    <row r="98" s="129" customFormat="1" ht="34.5" customHeight="1" spans="1:20">
      <c r="A98" s="108"/>
      <c r="B98" s="108"/>
      <c r="C98" s="18" t="s">
        <v>165</v>
      </c>
      <c r="D98" s="18">
        <v>32</v>
      </c>
      <c r="E98" s="18" t="s">
        <v>166</v>
      </c>
      <c r="F98" s="18">
        <v>78</v>
      </c>
      <c r="G98" s="18" t="s">
        <v>96</v>
      </c>
      <c r="H98" s="18">
        <v>32</v>
      </c>
      <c r="I98" s="154">
        <v>1.37</v>
      </c>
      <c r="J98" s="154">
        <v>1</v>
      </c>
      <c r="K98" s="155">
        <f t="shared" si="13"/>
        <v>43.84</v>
      </c>
      <c r="L98" s="164"/>
      <c r="M98" s="108"/>
      <c r="N98" s="181"/>
      <c r="O98" s="115"/>
      <c r="P98" s="108"/>
      <c r="Q98" s="108"/>
      <c r="R98" s="171"/>
      <c r="S98" s="171"/>
      <c r="T98" s="109"/>
    </row>
    <row r="99" s="129" customFormat="1" ht="33.75" customHeight="1" spans="1:20">
      <c r="A99" s="108"/>
      <c r="B99" s="108"/>
      <c r="C99" s="18" t="s">
        <v>165</v>
      </c>
      <c r="D99" s="18">
        <v>32</v>
      </c>
      <c r="E99" s="18" t="s">
        <v>167</v>
      </c>
      <c r="F99" s="18">
        <v>94</v>
      </c>
      <c r="G99" s="18" t="s">
        <v>96</v>
      </c>
      <c r="H99" s="18">
        <v>32</v>
      </c>
      <c r="I99" s="154">
        <v>1.52</v>
      </c>
      <c r="J99" s="154">
        <v>1</v>
      </c>
      <c r="K99" s="155">
        <f t="shared" si="13"/>
        <v>48.64</v>
      </c>
      <c r="L99" s="164"/>
      <c r="M99" s="108"/>
      <c r="N99" s="181"/>
      <c r="O99" s="115"/>
      <c r="P99" s="108"/>
      <c r="Q99" s="108"/>
      <c r="R99" s="171"/>
      <c r="S99" s="171"/>
      <c r="T99" s="109"/>
    </row>
    <row r="100" s="129" customFormat="1" ht="33" customHeight="1" spans="1:20">
      <c r="A100" s="108"/>
      <c r="B100" s="108"/>
      <c r="C100" s="18" t="s">
        <v>165</v>
      </c>
      <c r="D100" s="18">
        <v>32</v>
      </c>
      <c r="E100" s="18" t="s">
        <v>168</v>
      </c>
      <c r="F100" s="18">
        <v>92</v>
      </c>
      <c r="G100" s="18" t="s">
        <v>96</v>
      </c>
      <c r="H100" s="18">
        <v>32</v>
      </c>
      <c r="I100" s="154">
        <v>1.51</v>
      </c>
      <c r="J100" s="154">
        <v>1</v>
      </c>
      <c r="K100" s="155">
        <f t="shared" si="13"/>
        <v>48.32</v>
      </c>
      <c r="L100" s="164"/>
      <c r="M100" s="108"/>
      <c r="N100" s="181"/>
      <c r="O100" s="115"/>
      <c r="P100" s="108"/>
      <c r="Q100" s="108"/>
      <c r="R100" s="171"/>
      <c r="S100" s="171"/>
      <c r="T100" s="109"/>
    </row>
    <row r="101" s="129" customFormat="1" ht="32.25" customHeight="1" spans="1:20">
      <c r="A101" s="108"/>
      <c r="B101" s="108"/>
      <c r="C101" s="18" t="s">
        <v>165</v>
      </c>
      <c r="D101" s="18">
        <v>32</v>
      </c>
      <c r="E101" s="18" t="s">
        <v>169</v>
      </c>
      <c r="F101" s="18">
        <v>96</v>
      </c>
      <c r="G101" s="18" t="s">
        <v>96</v>
      </c>
      <c r="H101" s="18">
        <v>32</v>
      </c>
      <c r="I101" s="154">
        <v>1.53</v>
      </c>
      <c r="J101" s="154">
        <v>1</v>
      </c>
      <c r="K101" s="155">
        <f t="shared" si="13"/>
        <v>48.96</v>
      </c>
      <c r="L101" s="164"/>
      <c r="M101" s="108"/>
      <c r="N101" s="181"/>
      <c r="O101" s="115"/>
      <c r="P101" s="108"/>
      <c r="Q101" s="108"/>
      <c r="R101" s="171"/>
      <c r="S101" s="171"/>
      <c r="T101" s="109"/>
    </row>
    <row r="102" s="129" customFormat="1" ht="35.25" customHeight="1" spans="1:20">
      <c r="A102" s="108"/>
      <c r="B102" s="108"/>
      <c r="C102" s="18" t="s">
        <v>165</v>
      </c>
      <c r="D102" s="18">
        <v>32</v>
      </c>
      <c r="E102" s="18" t="s">
        <v>170</v>
      </c>
      <c r="F102" s="18">
        <v>100</v>
      </c>
      <c r="G102" s="18" t="s">
        <v>96</v>
      </c>
      <c r="H102" s="18">
        <v>32</v>
      </c>
      <c r="I102" s="154">
        <v>1.54</v>
      </c>
      <c r="J102" s="154">
        <v>1</v>
      </c>
      <c r="K102" s="155">
        <f t="shared" si="13"/>
        <v>49.28</v>
      </c>
      <c r="L102" s="164"/>
      <c r="M102" s="108"/>
      <c r="N102" s="181"/>
      <c r="O102" s="115"/>
      <c r="P102" s="108"/>
      <c r="Q102" s="108"/>
      <c r="R102" s="171"/>
      <c r="S102" s="171"/>
      <c r="T102" s="109"/>
    </row>
    <row r="103" s="129" customFormat="1" ht="48" customHeight="1" spans="1:20">
      <c r="A103" s="149">
        <v>2021200597</v>
      </c>
      <c r="B103" s="149" t="s">
        <v>55</v>
      </c>
      <c r="C103" s="18" t="s">
        <v>171</v>
      </c>
      <c r="D103" s="18">
        <v>32</v>
      </c>
      <c r="E103" s="18" t="s">
        <v>119</v>
      </c>
      <c r="F103" s="18">
        <v>53</v>
      </c>
      <c r="G103" s="18" t="s">
        <v>96</v>
      </c>
      <c r="H103" s="18">
        <v>32</v>
      </c>
      <c r="I103" s="154">
        <v>1.09</v>
      </c>
      <c r="J103" s="154">
        <v>1</v>
      </c>
      <c r="K103" s="155">
        <f t="shared" ref="K103:K105" si="14">J103*I103*H103</f>
        <v>34.88</v>
      </c>
      <c r="L103" s="18" t="s">
        <v>130</v>
      </c>
      <c r="M103" s="101">
        <v>1</v>
      </c>
      <c r="N103" s="18" t="s">
        <v>101</v>
      </c>
      <c r="O103" s="18" t="s">
        <v>98</v>
      </c>
      <c r="P103" s="18">
        <v>34</v>
      </c>
      <c r="Q103" s="18">
        <v>1</v>
      </c>
      <c r="R103" s="177">
        <v>24</v>
      </c>
      <c r="S103" s="171">
        <f>R103*Q103</f>
        <v>24</v>
      </c>
      <c r="T103" s="174">
        <f>S103+K103+K104+K105+K106+K107</f>
        <v>279.2</v>
      </c>
    </row>
    <row r="104" s="129" customFormat="1" ht="46.5" customHeight="1" spans="1:20">
      <c r="A104" s="151"/>
      <c r="B104" s="151"/>
      <c r="C104" s="18" t="s">
        <v>172</v>
      </c>
      <c r="D104" s="18">
        <v>48</v>
      </c>
      <c r="E104" s="18" t="s">
        <v>119</v>
      </c>
      <c r="F104" s="18">
        <v>53</v>
      </c>
      <c r="G104" s="18" t="s">
        <v>105</v>
      </c>
      <c r="H104" s="18">
        <v>48</v>
      </c>
      <c r="I104" s="154">
        <v>1.09</v>
      </c>
      <c r="J104" s="154">
        <v>1</v>
      </c>
      <c r="K104" s="155">
        <f t="shared" si="14"/>
        <v>52.32</v>
      </c>
      <c r="L104" s="18"/>
      <c r="M104" s="156"/>
      <c r="N104" s="157"/>
      <c r="O104" s="18"/>
      <c r="P104" s="18"/>
      <c r="Q104" s="18"/>
      <c r="R104" s="171"/>
      <c r="S104" s="171"/>
      <c r="T104" s="175"/>
    </row>
    <row r="105" s="129" customFormat="1" ht="33.75" customHeight="1" spans="1:20">
      <c r="A105" s="151"/>
      <c r="B105" s="151"/>
      <c r="C105" s="18" t="s">
        <v>173</v>
      </c>
      <c r="D105" s="18">
        <v>48</v>
      </c>
      <c r="E105" s="18" t="s">
        <v>95</v>
      </c>
      <c r="F105" s="18">
        <v>68</v>
      </c>
      <c r="G105" s="18" t="s">
        <v>105</v>
      </c>
      <c r="H105" s="18">
        <v>48</v>
      </c>
      <c r="I105" s="154">
        <v>1.26</v>
      </c>
      <c r="J105" s="154">
        <v>1</v>
      </c>
      <c r="K105" s="155">
        <f t="shared" si="14"/>
        <v>60.48</v>
      </c>
      <c r="L105" s="18"/>
      <c r="M105" s="156"/>
      <c r="N105" s="157"/>
      <c r="O105" s="18"/>
      <c r="P105" s="18"/>
      <c r="Q105" s="18"/>
      <c r="R105" s="171"/>
      <c r="S105" s="171"/>
      <c r="T105" s="175"/>
    </row>
    <row r="106" s="129" customFormat="1" ht="27" customHeight="1" spans="1:20">
      <c r="A106" s="151"/>
      <c r="B106" s="151"/>
      <c r="C106" s="18" t="s">
        <v>171</v>
      </c>
      <c r="D106" s="18">
        <v>48</v>
      </c>
      <c r="E106" s="18" t="s">
        <v>116</v>
      </c>
      <c r="F106" s="18">
        <v>47</v>
      </c>
      <c r="G106" s="18" t="s">
        <v>105</v>
      </c>
      <c r="H106" s="18">
        <v>48</v>
      </c>
      <c r="I106" s="154">
        <v>1.02</v>
      </c>
      <c r="J106" s="154">
        <v>1</v>
      </c>
      <c r="K106" s="155">
        <f t="shared" ref="K106:K113" si="15">J106*I106*H106</f>
        <v>48.96</v>
      </c>
      <c r="L106" s="101"/>
      <c r="M106" s="108"/>
      <c r="N106" s="157"/>
      <c r="O106" s="101"/>
      <c r="P106" s="140"/>
      <c r="Q106" s="172"/>
      <c r="R106" s="171"/>
      <c r="S106" s="171"/>
      <c r="T106" s="175"/>
    </row>
    <row r="107" s="129" customFormat="1" ht="27" customHeight="1" spans="1:20">
      <c r="A107" s="151"/>
      <c r="B107" s="151"/>
      <c r="C107" s="18" t="s">
        <v>174</v>
      </c>
      <c r="D107" s="18">
        <v>48</v>
      </c>
      <c r="E107" s="18" t="s">
        <v>121</v>
      </c>
      <c r="F107" s="18">
        <v>32</v>
      </c>
      <c r="G107" s="18" t="s">
        <v>105</v>
      </c>
      <c r="H107" s="18">
        <v>48</v>
      </c>
      <c r="I107" s="154">
        <v>1.22</v>
      </c>
      <c r="J107" s="154">
        <v>1</v>
      </c>
      <c r="K107" s="155">
        <f t="shared" si="15"/>
        <v>58.56</v>
      </c>
      <c r="L107" s="101"/>
      <c r="M107" s="108"/>
      <c r="N107" s="157"/>
      <c r="O107" s="101"/>
      <c r="P107" s="140"/>
      <c r="Q107" s="172"/>
      <c r="R107" s="171"/>
      <c r="S107" s="171"/>
      <c r="T107" s="175"/>
    </row>
    <row r="108" ht="42" customHeight="1" spans="1:20">
      <c r="A108" s="18">
        <v>2022200616</v>
      </c>
      <c r="B108" s="18" t="s">
        <v>56</v>
      </c>
      <c r="C108" s="18" t="s">
        <v>175</v>
      </c>
      <c r="D108" s="101">
        <v>16</v>
      </c>
      <c r="E108" s="18" t="s">
        <v>162</v>
      </c>
      <c r="F108" s="18">
        <v>644</v>
      </c>
      <c r="G108" s="18" t="s">
        <v>163</v>
      </c>
      <c r="H108" s="18">
        <v>2</v>
      </c>
      <c r="I108" s="165">
        <v>3.96</v>
      </c>
      <c r="J108" s="165">
        <v>1</v>
      </c>
      <c r="K108" s="155">
        <f t="shared" si="15"/>
        <v>7.92</v>
      </c>
      <c r="L108" s="101"/>
      <c r="M108" s="101"/>
      <c r="N108" s="101"/>
      <c r="O108" s="101"/>
      <c r="P108" s="101"/>
      <c r="Q108" s="101"/>
      <c r="R108" s="101"/>
      <c r="S108" s="101"/>
      <c r="T108" s="182">
        <f>K108</f>
        <v>7.92</v>
      </c>
    </row>
    <row r="109" spans="1:20">
      <c r="A109" s="41">
        <v>2022200653</v>
      </c>
      <c r="B109" s="41" t="s">
        <v>57</v>
      </c>
      <c r="C109" s="18" t="s">
        <v>176</v>
      </c>
      <c r="D109" s="18">
        <v>32</v>
      </c>
      <c r="E109" s="18" t="s">
        <v>177</v>
      </c>
      <c r="F109" s="18">
        <v>31</v>
      </c>
      <c r="G109" s="18" t="s">
        <v>96</v>
      </c>
      <c r="H109" s="18">
        <v>32</v>
      </c>
      <c r="I109" s="165">
        <v>1</v>
      </c>
      <c r="J109" s="165">
        <v>1</v>
      </c>
      <c r="K109" s="155">
        <f t="shared" si="15"/>
        <v>32</v>
      </c>
      <c r="L109" s="101"/>
      <c r="M109" s="101"/>
      <c r="N109" s="101"/>
      <c r="O109" s="101"/>
      <c r="P109" s="101"/>
      <c r="Q109" s="101"/>
      <c r="R109" s="101"/>
      <c r="S109" s="101"/>
      <c r="T109" s="183">
        <f>K109+K110+K111+K112+K113+K114+K115+K116+K117+K118</f>
        <v>328</v>
      </c>
    </row>
    <row r="110" spans="1:20">
      <c r="A110" s="43"/>
      <c r="B110" s="43"/>
      <c r="C110" s="18" t="s">
        <v>176</v>
      </c>
      <c r="D110" s="18">
        <v>32</v>
      </c>
      <c r="E110" s="18" t="s">
        <v>178</v>
      </c>
      <c r="F110" s="18">
        <v>47</v>
      </c>
      <c r="G110" s="18" t="s">
        <v>96</v>
      </c>
      <c r="H110" s="18">
        <v>32</v>
      </c>
      <c r="I110" s="165">
        <v>1.02</v>
      </c>
      <c r="J110" s="165">
        <v>1</v>
      </c>
      <c r="K110" s="155">
        <f t="shared" si="15"/>
        <v>32.64</v>
      </c>
      <c r="L110" s="101"/>
      <c r="M110" s="101"/>
      <c r="N110" s="101"/>
      <c r="O110" s="101"/>
      <c r="P110" s="101"/>
      <c r="Q110" s="101"/>
      <c r="R110" s="101"/>
      <c r="S110" s="101"/>
      <c r="T110" s="142"/>
    </row>
    <row r="111" spans="1:20">
      <c r="A111" s="43"/>
      <c r="B111" s="43"/>
      <c r="C111" s="18" t="s">
        <v>176</v>
      </c>
      <c r="D111" s="18">
        <v>32</v>
      </c>
      <c r="E111" s="18" t="s">
        <v>179</v>
      </c>
      <c r="F111" s="18">
        <v>48</v>
      </c>
      <c r="G111" s="18" t="s">
        <v>96</v>
      </c>
      <c r="H111" s="18">
        <v>32</v>
      </c>
      <c r="I111" s="165">
        <v>1.03</v>
      </c>
      <c r="J111" s="165">
        <v>1</v>
      </c>
      <c r="K111" s="155">
        <f t="shared" si="15"/>
        <v>32.96</v>
      </c>
      <c r="L111" s="101"/>
      <c r="M111" s="101"/>
      <c r="N111" s="101"/>
      <c r="O111" s="101"/>
      <c r="P111" s="101"/>
      <c r="Q111" s="101"/>
      <c r="R111" s="101"/>
      <c r="S111" s="101"/>
      <c r="T111" s="142"/>
    </row>
    <row r="112" spans="1:20">
      <c r="A112" s="43"/>
      <c r="B112" s="43"/>
      <c r="C112" s="18" t="s">
        <v>176</v>
      </c>
      <c r="D112" s="18">
        <v>32</v>
      </c>
      <c r="E112" s="18" t="s">
        <v>180</v>
      </c>
      <c r="F112" s="18">
        <v>46</v>
      </c>
      <c r="G112" s="18" t="s">
        <v>96</v>
      </c>
      <c r="H112" s="18">
        <v>32</v>
      </c>
      <c r="I112" s="165">
        <v>1.01</v>
      </c>
      <c r="J112" s="165">
        <v>1</v>
      </c>
      <c r="K112" s="155">
        <f t="shared" si="15"/>
        <v>32.32</v>
      </c>
      <c r="L112" s="101"/>
      <c r="M112" s="101"/>
      <c r="N112" s="101"/>
      <c r="O112" s="101"/>
      <c r="P112" s="101"/>
      <c r="Q112" s="101"/>
      <c r="R112" s="101"/>
      <c r="S112" s="101"/>
      <c r="T112" s="142"/>
    </row>
    <row r="113" spans="1:20">
      <c r="A113" s="43"/>
      <c r="B113" s="43"/>
      <c r="C113" s="18" t="s">
        <v>176</v>
      </c>
      <c r="D113" s="18">
        <v>32</v>
      </c>
      <c r="E113" s="18" t="s">
        <v>181</v>
      </c>
      <c r="F113" s="18">
        <v>46</v>
      </c>
      <c r="G113" s="18" t="s">
        <v>96</v>
      </c>
      <c r="H113" s="18">
        <v>32</v>
      </c>
      <c r="I113" s="165">
        <v>1.01</v>
      </c>
      <c r="J113" s="165">
        <v>1</v>
      </c>
      <c r="K113" s="155">
        <f t="shared" si="15"/>
        <v>32.32</v>
      </c>
      <c r="L113" s="101"/>
      <c r="M113" s="101"/>
      <c r="N113" s="101"/>
      <c r="O113" s="101"/>
      <c r="P113" s="101"/>
      <c r="Q113" s="101"/>
      <c r="R113" s="101"/>
      <c r="S113" s="101"/>
      <c r="T113" s="142"/>
    </row>
    <row r="114" spans="1:20">
      <c r="A114" s="43"/>
      <c r="B114" s="43"/>
      <c r="C114" s="18" t="s">
        <v>176</v>
      </c>
      <c r="D114" s="18">
        <v>32</v>
      </c>
      <c r="E114" s="18" t="s">
        <v>182</v>
      </c>
      <c r="F114" s="18">
        <v>46</v>
      </c>
      <c r="G114" s="18" t="s">
        <v>96</v>
      </c>
      <c r="H114" s="18">
        <v>32</v>
      </c>
      <c r="I114" s="165">
        <v>1.01</v>
      </c>
      <c r="J114" s="165">
        <v>1</v>
      </c>
      <c r="K114" s="182">
        <f t="shared" ref="K114:K121" si="16">H114*I114*J114</f>
        <v>32.32</v>
      </c>
      <c r="L114" s="101"/>
      <c r="M114" s="101"/>
      <c r="N114" s="101"/>
      <c r="O114" s="101"/>
      <c r="P114" s="101"/>
      <c r="Q114" s="101"/>
      <c r="R114" s="101"/>
      <c r="S114" s="101"/>
      <c r="T114" s="142"/>
    </row>
    <row r="115" spans="1:20">
      <c r="A115" s="43"/>
      <c r="B115" s="43"/>
      <c r="C115" s="18" t="s">
        <v>176</v>
      </c>
      <c r="D115" s="18">
        <v>32</v>
      </c>
      <c r="E115" s="18" t="s">
        <v>183</v>
      </c>
      <c r="F115" s="18">
        <v>47</v>
      </c>
      <c r="G115" s="18" t="s">
        <v>96</v>
      </c>
      <c r="H115" s="18">
        <v>32</v>
      </c>
      <c r="I115" s="165">
        <v>1.02</v>
      </c>
      <c r="J115" s="165">
        <v>1</v>
      </c>
      <c r="K115" s="182">
        <f t="shared" si="16"/>
        <v>32.64</v>
      </c>
      <c r="L115" s="101"/>
      <c r="M115" s="101"/>
      <c r="N115" s="101"/>
      <c r="O115" s="101"/>
      <c r="P115" s="101"/>
      <c r="Q115" s="101"/>
      <c r="R115" s="101"/>
      <c r="S115" s="101"/>
      <c r="T115" s="142"/>
    </row>
    <row r="116" spans="1:20">
      <c r="A116" s="43"/>
      <c r="B116" s="43"/>
      <c r="C116" s="18" t="s">
        <v>176</v>
      </c>
      <c r="D116" s="18">
        <v>32</v>
      </c>
      <c r="E116" s="18" t="s">
        <v>184</v>
      </c>
      <c r="F116" s="18">
        <v>49</v>
      </c>
      <c r="G116" s="18" t="s">
        <v>96</v>
      </c>
      <c r="H116" s="18">
        <v>32</v>
      </c>
      <c r="I116" s="165">
        <v>1.04</v>
      </c>
      <c r="J116" s="165">
        <v>1</v>
      </c>
      <c r="K116" s="182">
        <f t="shared" si="16"/>
        <v>33.28</v>
      </c>
      <c r="L116" s="101"/>
      <c r="M116" s="101"/>
      <c r="N116" s="101"/>
      <c r="O116" s="101"/>
      <c r="P116" s="101"/>
      <c r="Q116" s="101"/>
      <c r="R116" s="101"/>
      <c r="S116" s="101"/>
      <c r="T116" s="142"/>
    </row>
    <row r="117" spans="1:20">
      <c r="A117" s="43"/>
      <c r="B117" s="43"/>
      <c r="C117" s="18" t="s">
        <v>176</v>
      </c>
      <c r="D117" s="18">
        <v>32</v>
      </c>
      <c r="E117" s="18" t="s">
        <v>185</v>
      </c>
      <c r="F117" s="18">
        <v>46</v>
      </c>
      <c r="G117" s="18" t="s">
        <v>96</v>
      </c>
      <c r="H117" s="18">
        <v>32</v>
      </c>
      <c r="I117" s="165">
        <v>1.01</v>
      </c>
      <c r="J117" s="165">
        <v>1</v>
      </c>
      <c r="K117" s="182">
        <f t="shared" si="16"/>
        <v>32.32</v>
      </c>
      <c r="L117" s="101"/>
      <c r="M117" s="101"/>
      <c r="N117" s="101"/>
      <c r="O117" s="101"/>
      <c r="P117" s="101"/>
      <c r="Q117" s="101"/>
      <c r="R117" s="101"/>
      <c r="S117" s="101"/>
      <c r="T117" s="142"/>
    </row>
    <row r="118" spans="1:20">
      <c r="A118" s="42"/>
      <c r="B118" s="42"/>
      <c r="C118" s="18" t="s">
        <v>176</v>
      </c>
      <c r="D118" s="18">
        <v>32</v>
      </c>
      <c r="E118" s="18" t="s">
        <v>186</v>
      </c>
      <c r="F118" s="18">
        <v>54</v>
      </c>
      <c r="G118" s="18" t="s">
        <v>96</v>
      </c>
      <c r="H118" s="18">
        <v>32</v>
      </c>
      <c r="I118" s="165">
        <v>1.1</v>
      </c>
      <c r="J118" s="165">
        <v>1</v>
      </c>
      <c r="K118" s="182">
        <f t="shared" si="16"/>
        <v>35.2</v>
      </c>
      <c r="L118" s="101"/>
      <c r="M118" s="101"/>
      <c r="N118" s="101"/>
      <c r="O118" s="101"/>
      <c r="P118" s="101"/>
      <c r="Q118" s="101"/>
      <c r="R118" s="101"/>
      <c r="S118" s="101"/>
      <c r="T118" s="144"/>
    </row>
    <row r="119" ht="37.5" customHeight="1" spans="1:20">
      <c r="A119" s="41">
        <v>2022200669</v>
      </c>
      <c r="B119" s="41" t="s">
        <v>59</v>
      </c>
      <c r="C119" s="18" t="s">
        <v>187</v>
      </c>
      <c r="D119" s="18">
        <v>48</v>
      </c>
      <c r="E119" s="18" t="s">
        <v>119</v>
      </c>
      <c r="F119" s="18">
        <v>53</v>
      </c>
      <c r="G119" s="18" t="s">
        <v>105</v>
      </c>
      <c r="H119" s="18">
        <v>48</v>
      </c>
      <c r="I119" s="165">
        <v>1.09</v>
      </c>
      <c r="J119" s="165">
        <v>1</v>
      </c>
      <c r="K119" s="182">
        <f t="shared" si="16"/>
        <v>52.32</v>
      </c>
      <c r="L119" s="101"/>
      <c r="M119" s="101"/>
      <c r="N119" s="101"/>
      <c r="O119" s="101"/>
      <c r="P119" s="101"/>
      <c r="Q119" s="101"/>
      <c r="R119" s="101"/>
      <c r="S119" s="101"/>
      <c r="T119" s="183">
        <f>K119+K120+K121+K122</f>
        <v>162.96</v>
      </c>
    </row>
    <row r="120" ht="37.5" customHeight="1" spans="1:20">
      <c r="A120" s="43"/>
      <c r="B120" s="43"/>
      <c r="C120" s="18" t="s">
        <v>188</v>
      </c>
      <c r="D120" s="18">
        <v>32</v>
      </c>
      <c r="E120" s="18" t="s">
        <v>95</v>
      </c>
      <c r="F120" s="18">
        <v>68</v>
      </c>
      <c r="G120" s="18" t="s">
        <v>96</v>
      </c>
      <c r="H120" s="18">
        <v>32</v>
      </c>
      <c r="I120" s="165">
        <v>1.26</v>
      </c>
      <c r="J120" s="165">
        <v>1</v>
      </c>
      <c r="K120" s="182">
        <f t="shared" si="16"/>
        <v>40.32</v>
      </c>
      <c r="L120" s="101"/>
      <c r="M120" s="101"/>
      <c r="N120" s="101"/>
      <c r="O120" s="101"/>
      <c r="P120" s="101"/>
      <c r="Q120" s="101"/>
      <c r="R120" s="101"/>
      <c r="S120" s="101"/>
      <c r="T120" s="184"/>
    </row>
    <row r="121" ht="21.6" spans="1:20">
      <c r="A121" s="43"/>
      <c r="B121" s="43"/>
      <c r="C121" s="18" t="s">
        <v>189</v>
      </c>
      <c r="D121" s="18">
        <v>64</v>
      </c>
      <c r="E121" s="18" t="s">
        <v>116</v>
      </c>
      <c r="F121" s="18">
        <v>47</v>
      </c>
      <c r="G121" s="18" t="s">
        <v>190</v>
      </c>
      <c r="H121" s="18">
        <v>64</v>
      </c>
      <c r="I121" s="165">
        <v>1.02</v>
      </c>
      <c r="J121" s="165">
        <v>1</v>
      </c>
      <c r="K121" s="182">
        <f t="shared" si="16"/>
        <v>65.28</v>
      </c>
      <c r="L121" s="101"/>
      <c r="M121" s="101"/>
      <c r="N121" s="101"/>
      <c r="O121" s="101"/>
      <c r="P121" s="101"/>
      <c r="Q121" s="101"/>
      <c r="R121" s="101"/>
      <c r="S121" s="101"/>
      <c r="T121" s="184"/>
    </row>
    <row r="122" ht="32.4" spans="1:20">
      <c r="A122" s="43"/>
      <c r="B122" s="43"/>
      <c r="C122" s="18" t="s">
        <v>94</v>
      </c>
      <c r="D122" s="140">
        <v>32</v>
      </c>
      <c r="E122" s="18" t="s">
        <v>95</v>
      </c>
      <c r="F122" s="18">
        <v>68</v>
      </c>
      <c r="G122" s="18" t="s">
        <v>96</v>
      </c>
      <c r="H122" s="18">
        <v>4</v>
      </c>
      <c r="I122" s="154">
        <v>1.26</v>
      </c>
      <c r="J122" s="154">
        <v>1</v>
      </c>
      <c r="K122" s="155">
        <f>J122*I122*H122</f>
        <v>5.04</v>
      </c>
      <c r="L122" s="101"/>
      <c r="M122" s="101"/>
      <c r="N122" s="101"/>
      <c r="O122" s="101"/>
      <c r="P122" s="101"/>
      <c r="Q122" s="101"/>
      <c r="R122" s="101"/>
      <c r="S122" s="101"/>
      <c r="T122" s="184"/>
    </row>
    <row r="123" ht="21.6" spans="1:20">
      <c r="A123" s="41">
        <v>2022200651</v>
      </c>
      <c r="B123" s="41" t="s">
        <v>60</v>
      </c>
      <c r="C123" s="18" t="s">
        <v>191</v>
      </c>
      <c r="D123" s="18">
        <v>32</v>
      </c>
      <c r="E123" s="18" t="s">
        <v>104</v>
      </c>
      <c r="F123" s="18">
        <v>50</v>
      </c>
      <c r="G123" s="18" t="s">
        <v>96</v>
      </c>
      <c r="H123" s="18">
        <v>32</v>
      </c>
      <c r="I123" s="165">
        <v>1.06</v>
      </c>
      <c r="J123" s="165">
        <v>1</v>
      </c>
      <c r="K123" s="182">
        <f t="shared" ref="K123:K132" si="17">H123*I123*J123</f>
        <v>33.92</v>
      </c>
      <c r="L123" s="101"/>
      <c r="M123" s="101"/>
      <c r="N123" s="101"/>
      <c r="O123" s="101"/>
      <c r="P123" s="101"/>
      <c r="Q123" s="101"/>
      <c r="R123" s="101"/>
      <c r="S123" s="101"/>
      <c r="T123" s="183">
        <f>K123+K124</f>
        <v>81.92</v>
      </c>
    </row>
    <row r="124" ht="21.6" spans="1:20">
      <c r="A124" s="42"/>
      <c r="B124" s="42"/>
      <c r="C124" s="18" t="s">
        <v>192</v>
      </c>
      <c r="D124" s="18">
        <v>48</v>
      </c>
      <c r="E124" s="18" t="s">
        <v>110</v>
      </c>
      <c r="F124" s="18">
        <v>32</v>
      </c>
      <c r="G124" s="18" t="s">
        <v>135</v>
      </c>
      <c r="H124" s="18">
        <v>48</v>
      </c>
      <c r="I124" s="165">
        <v>1</v>
      </c>
      <c r="J124" s="165">
        <v>1</v>
      </c>
      <c r="K124" s="182">
        <f t="shared" si="17"/>
        <v>48</v>
      </c>
      <c r="L124" s="101"/>
      <c r="M124" s="101"/>
      <c r="N124" s="101"/>
      <c r="O124" s="101"/>
      <c r="P124" s="101"/>
      <c r="Q124" s="101"/>
      <c r="R124" s="101"/>
      <c r="S124" s="101"/>
      <c r="T124" s="144"/>
    </row>
    <row r="125" ht="21.6" spans="1:20">
      <c r="A125" s="41">
        <v>2022200652</v>
      </c>
      <c r="B125" s="41" t="s">
        <v>61</v>
      </c>
      <c r="C125" s="18" t="s">
        <v>193</v>
      </c>
      <c r="D125" s="18">
        <v>32</v>
      </c>
      <c r="E125" s="18" t="s">
        <v>166</v>
      </c>
      <c r="F125" s="18">
        <v>78</v>
      </c>
      <c r="G125" s="18" t="s">
        <v>96</v>
      </c>
      <c r="H125" s="18">
        <v>32</v>
      </c>
      <c r="I125" s="165">
        <v>1.37</v>
      </c>
      <c r="J125" s="165">
        <v>1</v>
      </c>
      <c r="K125" s="182">
        <f t="shared" si="17"/>
        <v>43.84</v>
      </c>
      <c r="L125" s="18"/>
      <c r="M125" s="18"/>
      <c r="N125" s="18"/>
      <c r="O125" s="18"/>
      <c r="P125" s="18"/>
      <c r="Q125" s="18"/>
      <c r="R125" s="18"/>
      <c r="S125" s="18"/>
      <c r="T125" s="185">
        <f>K125+K126+K127+K128+K129+K130+K131+K132</f>
        <v>409.92</v>
      </c>
    </row>
    <row r="126" ht="21.6" spans="1:20">
      <c r="A126" s="43"/>
      <c r="B126" s="43"/>
      <c r="C126" s="18" t="s">
        <v>193</v>
      </c>
      <c r="D126" s="18">
        <v>32</v>
      </c>
      <c r="E126" s="18" t="s">
        <v>167</v>
      </c>
      <c r="F126" s="18">
        <v>94</v>
      </c>
      <c r="G126" s="18" t="s">
        <v>96</v>
      </c>
      <c r="H126" s="18">
        <v>32</v>
      </c>
      <c r="I126" s="165">
        <v>1.52</v>
      </c>
      <c r="J126" s="165">
        <v>1</v>
      </c>
      <c r="K126" s="182">
        <f t="shared" si="17"/>
        <v>48.64</v>
      </c>
      <c r="L126" s="18"/>
      <c r="M126" s="18"/>
      <c r="N126" s="18"/>
      <c r="O126" s="18"/>
      <c r="P126" s="18"/>
      <c r="Q126" s="18"/>
      <c r="R126" s="18"/>
      <c r="S126" s="18"/>
      <c r="T126" s="43"/>
    </row>
    <row r="127" ht="21.6" spans="1:20">
      <c r="A127" s="43"/>
      <c r="B127" s="43"/>
      <c r="C127" s="18" t="s">
        <v>193</v>
      </c>
      <c r="D127" s="18">
        <v>32</v>
      </c>
      <c r="E127" s="18" t="s">
        <v>168</v>
      </c>
      <c r="F127" s="18">
        <v>92</v>
      </c>
      <c r="G127" s="18" t="s">
        <v>96</v>
      </c>
      <c r="H127" s="18">
        <v>32</v>
      </c>
      <c r="I127" s="165">
        <v>1.51</v>
      </c>
      <c r="J127" s="165">
        <v>1</v>
      </c>
      <c r="K127" s="182">
        <f t="shared" si="17"/>
        <v>48.32</v>
      </c>
      <c r="L127" s="18"/>
      <c r="M127" s="18"/>
      <c r="N127" s="18"/>
      <c r="O127" s="18"/>
      <c r="P127" s="18"/>
      <c r="Q127" s="18"/>
      <c r="R127" s="18"/>
      <c r="S127" s="18"/>
      <c r="T127" s="43"/>
    </row>
    <row r="128" ht="21.6" spans="1:20">
      <c r="A128" s="43"/>
      <c r="B128" s="43"/>
      <c r="C128" s="18" t="s">
        <v>193</v>
      </c>
      <c r="D128" s="18">
        <v>32</v>
      </c>
      <c r="E128" s="18" t="s">
        <v>169</v>
      </c>
      <c r="F128" s="18">
        <v>96</v>
      </c>
      <c r="G128" s="18" t="s">
        <v>96</v>
      </c>
      <c r="H128" s="18">
        <v>32</v>
      </c>
      <c r="I128" s="165">
        <v>1.53</v>
      </c>
      <c r="J128" s="165">
        <v>1</v>
      </c>
      <c r="K128" s="182">
        <f t="shared" si="17"/>
        <v>48.96</v>
      </c>
      <c r="L128" s="18"/>
      <c r="M128" s="18"/>
      <c r="N128" s="18"/>
      <c r="O128" s="18"/>
      <c r="P128" s="18"/>
      <c r="Q128" s="18"/>
      <c r="R128" s="18"/>
      <c r="S128" s="18"/>
      <c r="T128" s="43"/>
    </row>
    <row r="129" ht="21.6" spans="1:20">
      <c r="A129" s="43"/>
      <c r="B129" s="43"/>
      <c r="C129" s="18" t="s">
        <v>193</v>
      </c>
      <c r="D129" s="18">
        <v>32</v>
      </c>
      <c r="E129" s="18" t="s">
        <v>170</v>
      </c>
      <c r="F129" s="18">
        <v>100</v>
      </c>
      <c r="G129" s="18" t="s">
        <v>96</v>
      </c>
      <c r="H129" s="18">
        <v>32</v>
      </c>
      <c r="I129" s="165">
        <v>1.54</v>
      </c>
      <c r="J129" s="165">
        <v>1</v>
      </c>
      <c r="K129" s="182">
        <f t="shared" si="17"/>
        <v>49.28</v>
      </c>
      <c r="L129" s="18"/>
      <c r="M129" s="18"/>
      <c r="N129" s="18"/>
      <c r="O129" s="18"/>
      <c r="P129" s="18"/>
      <c r="Q129" s="18"/>
      <c r="R129" s="18"/>
      <c r="S129" s="18"/>
      <c r="T129" s="43"/>
    </row>
    <row r="130" ht="39.75" customHeight="1" spans="1:20">
      <c r="A130" s="43"/>
      <c r="B130" s="43"/>
      <c r="C130" s="18" t="s">
        <v>154</v>
      </c>
      <c r="D130" s="18">
        <v>32</v>
      </c>
      <c r="E130" s="18" t="s">
        <v>194</v>
      </c>
      <c r="F130" s="18">
        <v>126</v>
      </c>
      <c r="G130" s="18" t="s">
        <v>96</v>
      </c>
      <c r="H130" s="18">
        <v>32</v>
      </c>
      <c r="I130" s="165">
        <v>1.66</v>
      </c>
      <c r="J130" s="165">
        <v>1</v>
      </c>
      <c r="K130" s="182">
        <f t="shared" si="17"/>
        <v>53.12</v>
      </c>
      <c r="L130" s="18"/>
      <c r="M130" s="18"/>
      <c r="N130" s="18"/>
      <c r="O130" s="18"/>
      <c r="P130" s="18"/>
      <c r="Q130" s="18"/>
      <c r="R130" s="18"/>
      <c r="S130" s="18"/>
      <c r="T130" s="43"/>
    </row>
    <row r="131" ht="37.5" customHeight="1" spans="1:20">
      <c r="A131" s="43"/>
      <c r="B131" s="43"/>
      <c r="C131" s="18" t="s">
        <v>154</v>
      </c>
      <c r="D131" s="18">
        <v>32</v>
      </c>
      <c r="E131" s="18" t="s">
        <v>195</v>
      </c>
      <c r="F131" s="18">
        <v>138</v>
      </c>
      <c r="G131" s="18" t="s">
        <v>96</v>
      </c>
      <c r="H131" s="18">
        <v>32</v>
      </c>
      <c r="I131" s="165">
        <v>1.71</v>
      </c>
      <c r="J131" s="165">
        <v>1</v>
      </c>
      <c r="K131" s="182">
        <f t="shared" si="17"/>
        <v>54.72</v>
      </c>
      <c r="L131" s="18"/>
      <c r="M131" s="18"/>
      <c r="N131" s="18"/>
      <c r="O131" s="18"/>
      <c r="P131" s="18"/>
      <c r="Q131" s="18"/>
      <c r="R131" s="18"/>
      <c r="S131" s="18"/>
      <c r="T131" s="43"/>
    </row>
    <row r="132" ht="49.5" customHeight="1" spans="1:20">
      <c r="A132" s="42"/>
      <c r="B132" s="42"/>
      <c r="C132" s="18" t="s">
        <v>154</v>
      </c>
      <c r="D132" s="18">
        <v>32</v>
      </c>
      <c r="E132" s="18" t="s">
        <v>196</v>
      </c>
      <c r="F132" s="18">
        <v>196</v>
      </c>
      <c r="G132" s="18" t="s">
        <v>96</v>
      </c>
      <c r="H132" s="18">
        <v>32</v>
      </c>
      <c r="I132" s="165">
        <v>1.97</v>
      </c>
      <c r="J132" s="165">
        <v>1</v>
      </c>
      <c r="K132" s="182">
        <f t="shared" si="17"/>
        <v>63.04</v>
      </c>
      <c r="L132" s="18"/>
      <c r="M132" s="18"/>
      <c r="N132" s="18"/>
      <c r="O132" s="18"/>
      <c r="P132" s="18"/>
      <c r="Q132" s="18"/>
      <c r="R132" s="18"/>
      <c r="S132" s="18"/>
      <c r="T132" s="42"/>
    </row>
    <row r="133" ht="32.4" spans="1:20">
      <c r="A133" s="101">
        <v>2010170178</v>
      </c>
      <c r="B133" s="18" t="s">
        <v>62</v>
      </c>
      <c r="C133" s="18" t="s">
        <v>197</v>
      </c>
      <c r="D133" s="18">
        <v>32</v>
      </c>
      <c r="E133" s="18" t="s">
        <v>119</v>
      </c>
      <c r="F133" s="18">
        <v>53</v>
      </c>
      <c r="G133" s="18" t="s">
        <v>96</v>
      </c>
      <c r="H133" s="18">
        <v>32</v>
      </c>
      <c r="I133" s="154">
        <v>1.09</v>
      </c>
      <c r="J133" s="154">
        <v>1</v>
      </c>
      <c r="K133" s="155">
        <f t="shared" ref="K133:K136" si="18">J133*I133*H133</f>
        <v>34.88</v>
      </c>
      <c r="L133" s="18"/>
      <c r="M133" s="18"/>
      <c r="N133" s="18"/>
      <c r="O133" s="18"/>
      <c r="P133" s="18"/>
      <c r="Q133" s="18"/>
      <c r="R133" s="18"/>
      <c r="S133" s="18"/>
      <c r="T133" s="187">
        <f>K133</f>
        <v>34.88</v>
      </c>
    </row>
    <row r="134" ht="21.6" spans="1:20">
      <c r="A134" s="149">
        <v>1989100048</v>
      </c>
      <c r="B134" s="41" t="s">
        <v>64</v>
      </c>
      <c r="C134" s="18" t="s">
        <v>198</v>
      </c>
      <c r="D134" s="101">
        <v>48</v>
      </c>
      <c r="E134" s="18" t="s">
        <v>116</v>
      </c>
      <c r="F134" s="18">
        <v>47</v>
      </c>
      <c r="G134" s="18" t="s">
        <v>135</v>
      </c>
      <c r="H134" s="18">
        <v>48</v>
      </c>
      <c r="I134" s="165">
        <v>1.02</v>
      </c>
      <c r="J134" s="165">
        <v>1</v>
      </c>
      <c r="K134" s="155">
        <f t="shared" si="18"/>
        <v>48.96</v>
      </c>
      <c r="L134" s="101"/>
      <c r="M134" s="101"/>
      <c r="N134" s="101"/>
      <c r="O134" s="101"/>
      <c r="P134" s="101"/>
      <c r="Q134" s="101"/>
      <c r="R134" s="101"/>
      <c r="S134" s="101"/>
      <c r="T134" s="183">
        <f>K134+K135+K136</f>
        <v>159.84</v>
      </c>
    </row>
    <row r="135" ht="45" customHeight="1" spans="1:20">
      <c r="A135" s="151"/>
      <c r="B135" s="43"/>
      <c r="C135" s="18" t="s">
        <v>175</v>
      </c>
      <c r="D135" s="101">
        <v>16</v>
      </c>
      <c r="E135" s="18" t="s">
        <v>162</v>
      </c>
      <c r="F135" s="18">
        <v>644</v>
      </c>
      <c r="G135" s="18" t="s">
        <v>163</v>
      </c>
      <c r="H135" s="18">
        <v>14</v>
      </c>
      <c r="I135" s="165">
        <v>3.96</v>
      </c>
      <c r="J135" s="165">
        <v>1</v>
      </c>
      <c r="K135" s="155">
        <f t="shared" si="18"/>
        <v>55.44</v>
      </c>
      <c r="L135" s="18"/>
      <c r="M135" s="18"/>
      <c r="N135" s="18"/>
      <c r="O135" s="18"/>
      <c r="P135" s="18"/>
      <c r="Q135" s="18"/>
      <c r="R135" s="18"/>
      <c r="S135" s="18"/>
      <c r="T135" s="184"/>
    </row>
    <row r="136" ht="42.75" customHeight="1" spans="1:20">
      <c r="A136" s="186"/>
      <c r="B136" s="42"/>
      <c r="C136" s="18" t="s">
        <v>161</v>
      </c>
      <c r="D136" s="140">
        <v>16</v>
      </c>
      <c r="E136" s="18" t="s">
        <v>162</v>
      </c>
      <c r="F136" s="18">
        <v>644</v>
      </c>
      <c r="G136" s="18" t="s">
        <v>163</v>
      </c>
      <c r="H136" s="18">
        <v>14</v>
      </c>
      <c r="I136" s="154">
        <v>3.96</v>
      </c>
      <c r="J136" s="154">
        <v>1</v>
      </c>
      <c r="K136" s="155">
        <f t="shared" si="18"/>
        <v>55.44</v>
      </c>
      <c r="L136" s="18"/>
      <c r="M136" s="18"/>
      <c r="N136" s="18"/>
      <c r="O136" s="18"/>
      <c r="P136" s="18"/>
      <c r="Q136" s="18"/>
      <c r="R136" s="18"/>
      <c r="S136" s="18"/>
      <c r="T136" s="188"/>
    </row>
    <row r="137" spans="1:20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</row>
    <row r="138" spans="1:20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</sheetData>
  <mergeCells count="83">
    <mergeCell ref="A1:T1"/>
    <mergeCell ref="A2:B2"/>
    <mergeCell ref="C2:D2"/>
    <mergeCell ref="I2:J2"/>
    <mergeCell ref="K2:L2"/>
    <mergeCell ref="A3:T3"/>
    <mergeCell ref="C4:K4"/>
    <mergeCell ref="L4:S4"/>
    <mergeCell ref="A4:A5"/>
    <mergeCell ref="A9:A10"/>
    <mergeCell ref="A11:A13"/>
    <mergeCell ref="A15:A18"/>
    <mergeCell ref="A20:A23"/>
    <mergeCell ref="A25:A26"/>
    <mergeCell ref="A27:A28"/>
    <mergeCell ref="A29:A31"/>
    <mergeCell ref="A33:A35"/>
    <mergeCell ref="A37:A40"/>
    <mergeCell ref="A41:A42"/>
    <mergeCell ref="A43:A47"/>
    <mergeCell ref="A48:A57"/>
    <mergeCell ref="A58:A61"/>
    <mergeCell ref="A62:A69"/>
    <mergeCell ref="A71:A75"/>
    <mergeCell ref="A76:A81"/>
    <mergeCell ref="A85:A93"/>
    <mergeCell ref="A94:A102"/>
    <mergeCell ref="A103:A107"/>
    <mergeCell ref="A109:A118"/>
    <mergeCell ref="A119:A122"/>
    <mergeCell ref="A123:A124"/>
    <mergeCell ref="A125:A132"/>
    <mergeCell ref="A134:A136"/>
    <mergeCell ref="B4:B5"/>
    <mergeCell ref="B9:B10"/>
    <mergeCell ref="B11:B13"/>
    <mergeCell ref="B15:B18"/>
    <mergeCell ref="B20:B23"/>
    <mergeCell ref="B25:B26"/>
    <mergeCell ref="B27:B28"/>
    <mergeCell ref="B29:B31"/>
    <mergeCell ref="B33:B35"/>
    <mergeCell ref="B37:B40"/>
    <mergeCell ref="B41:B42"/>
    <mergeCell ref="B43:B47"/>
    <mergeCell ref="B48:B57"/>
    <mergeCell ref="B58:B61"/>
    <mergeCell ref="B62:B69"/>
    <mergeCell ref="B71:B75"/>
    <mergeCell ref="B76:B81"/>
    <mergeCell ref="B85:B93"/>
    <mergeCell ref="B94:B102"/>
    <mergeCell ref="B103:B107"/>
    <mergeCell ref="B109:B118"/>
    <mergeCell ref="B119:B122"/>
    <mergeCell ref="B123:B124"/>
    <mergeCell ref="B125:B132"/>
    <mergeCell ref="B134:B136"/>
    <mergeCell ref="T4:T5"/>
    <mergeCell ref="T9:T10"/>
    <mergeCell ref="T11:T13"/>
    <mergeCell ref="T15:T18"/>
    <mergeCell ref="T20:T23"/>
    <mergeCell ref="T25:T26"/>
    <mergeCell ref="T27:T28"/>
    <mergeCell ref="T29:T31"/>
    <mergeCell ref="T33:T35"/>
    <mergeCell ref="T37:T40"/>
    <mergeCell ref="T41:T42"/>
    <mergeCell ref="T43:T47"/>
    <mergeCell ref="T48:T57"/>
    <mergeCell ref="T58:T61"/>
    <mergeCell ref="T62:T69"/>
    <mergeCell ref="T71:T75"/>
    <mergeCell ref="T76:T81"/>
    <mergeCell ref="T85:T93"/>
    <mergeCell ref="T94:T102"/>
    <mergeCell ref="T103:T107"/>
    <mergeCell ref="T109:T118"/>
    <mergeCell ref="T119:T122"/>
    <mergeCell ref="T123:T124"/>
    <mergeCell ref="T125:T132"/>
    <mergeCell ref="T134:T136"/>
  </mergeCells>
  <pageMargins left="0.7" right="0.7" top="0.75" bottom="0.75" header="0.3" footer="0.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opLeftCell="A3" workbookViewId="0">
      <selection activeCell="J38" sqref="J38"/>
    </sheetView>
  </sheetViews>
  <sheetFormatPr defaultColWidth="9" defaultRowHeight="15.6"/>
  <cols>
    <col min="2" max="2" width="9" style="14"/>
    <col min="4" max="4" width="6.75" customWidth="1"/>
    <col min="5" max="5" width="8.5" style="83" customWidth="1"/>
    <col min="6" max="6" width="7.875" style="83" customWidth="1"/>
    <col min="7" max="7" width="7.75" style="83" customWidth="1"/>
    <col min="8" max="8" width="9" style="83"/>
    <col min="9" max="9" width="6.875" customWidth="1"/>
    <col min="10" max="10" width="7.375" customWidth="1"/>
    <col min="11" max="11" width="7.125" customWidth="1"/>
    <col min="12" max="12" width="7.375" customWidth="1"/>
    <col min="13" max="13" width="7" customWidth="1"/>
  </cols>
  <sheetData>
    <row r="1" ht="20.4" spans="1:15">
      <c r="A1" s="84" t="s">
        <v>199</v>
      </c>
      <c r="B1" s="85"/>
      <c r="C1" s="84"/>
      <c r="D1" s="84"/>
      <c r="E1" s="84"/>
      <c r="F1" s="84"/>
      <c r="G1" s="84"/>
      <c r="H1" s="85"/>
      <c r="I1" s="84"/>
      <c r="J1" s="84"/>
      <c r="K1" s="84"/>
      <c r="L1" s="84"/>
      <c r="M1" s="84"/>
      <c r="N1" s="84"/>
      <c r="O1" s="84"/>
    </row>
    <row r="2" spans="1:15">
      <c r="A2" s="86" t="s">
        <v>70</v>
      </c>
      <c r="B2" s="87"/>
      <c r="C2" s="88" t="s">
        <v>71</v>
      </c>
      <c r="D2" s="89"/>
      <c r="E2" s="90"/>
      <c r="F2" s="91" t="s">
        <v>72</v>
      </c>
      <c r="G2" s="91"/>
      <c r="H2" s="92" t="s">
        <v>29</v>
      </c>
      <c r="I2" s="117"/>
      <c r="J2" s="118"/>
      <c r="K2" s="119"/>
      <c r="L2" s="89">
        <v>11</v>
      </c>
      <c r="M2" s="120" t="s">
        <v>73</v>
      </c>
      <c r="N2" s="121">
        <v>30</v>
      </c>
      <c r="O2" s="122" t="s">
        <v>74</v>
      </c>
    </row>
    <row r="3" spans="1:15">
      <c r="A3" s="93" t="s">
        <v>200</v>
      </c>
      <c r="B3" s="94"/>
      <c r="C3" s="93"/>
      <c r="D3" s="93"/>
      <c r="E3" s="93"/>
      <c r="F3" s="93"/>
      <c r="G3" s="93"/>
      <c r="H3" s="94"/>
      <c r="I3" s="93"/>
      <c r="J3" s="93"/>
      <c r="K3" s="93"/>
      <c r="L3" s="93"/>
      <c r="M3" s="93"/>
      <c r="N3" s="93"/>
      <c r="O3" s="93"/>
    </row>
    <row r="4" spans="1:15">
      <c r="A4" s="95" t="s">
        <v>3</v>
      </c>
      <c r="B4" s="96" t="s">
        <v>4</v>
      </c>
      <c r="C4" s="97" t="s">
        <v>201</v>
      </c>
      <c r="D4" s="97"/>
      <c r="E4" s="97"/>
      <c r="F4" s="97"/>
      <c r="G4" s="97"/>
      <c r="H4" s="96"/>
      <c r="I4" s="97" t="s">
        <v>202</v>
      </c>
      <c r="J4" s="97"/>
      <c r="K4" s="97"/>
      <c r="L4" s="97"/>
      <c r="M4" s="97"/>
      <c r="N4" s="97"/>
      <c r="O4" s="97"/>
    </row>
    <row r="5" ht="38.4" spans="1:15">
      <c r="A5" s="95"/>
      <c r="B5" s="96"/>
      <c r="C5" s="98" t="s">
        <v>203</v>
      </c>
      <c r="D5" s="98" t="s">
        <v>204</v>
      </c>
      <c r="E5" s="99" t="s">
        <v>205</v>
      </c>
      <c r="F5" s="99" t="s">
        <v>206</v>
      </c>
      <c r="G5" s="100" t="s">
        <v>207</v>
      </c>
      <c r="H5" s="100" t="s">
        <v>208</v>
      </c>
      <c r="I5" s="98">
        <v>1</v>
      </c>
      <c r="J5" s="98">
        <v>2</v>
      </c>
      <c r="K5" s="98">
        <v>3</v>
      </c>
      <c r="L5" s="98">
        <v>4</v>
      </c>
      <c r="M5" s="98">
        <v>5</v>
      </c>
      <c r="N5" s="98">
        <v>6</v>
      </c>
      <c r="O5" s="123" t="s">
        <v>209</v>
      </c>
    </row>
    <row r="6" spans="1:15">
      <c r="A6" s="101">
        <v>1991200248</v>
      </c>
      <c r="B6" s="102" t="s">
        <v>15</v>
      </c>
      <c r="C6" s="103"/>
      <c r="D6" s="103"/>
      <c r="E6" s="104"/>
      <c r="F6" s="104"/>
      <c r="G6" s="105"/>
      <c r="H6" s="106"/>
      <c r="I6" s="124"/>
      <c r="J6" s="124"/>
      <c r="K6" s="124">
        <f>E6</f>
        <v>0</v>
      </c>
      <c r="L6" s="125">
        <f>F6</f>
        <v>0</v>
      </c>
      <c r="M6" s="126">
        <f>G6</f>
        <v>0</v>
      </c>
      <c r="N6" s="127">
        <f>H6</f>
        <v>0</v>
      </c>
      <c r="O6" s="128">
        <f>K6+L6+M6+N6</f>
        <v>0</v>
      </c>
    </row>
    <row r="7" spans="1:15">
      <c r="A7" s="101">
        <v>1996200254</v>
      </c>
      <c r="B7" s="102" t="s">
        <v>17</v>
      </c>
      <c r="C7" s="104"/>
      <c r="D7" s="103"/>
      <c r="E7" s="104"/>
      <c r="F7" s="104"/>
      <c r="G7" s="105"/>
      <c r="H7" s="106"/>
      <c r="I7" s="124"/>
      <c r="J7" s="124"/>
      <c r="K7" s="124">
        <f t="shared" ref="K7:K44" si="0">E7</f>
        <v>0</v>
      </c>
      <c r="L7" s="125">
        <f t="shared" ref="L7:L44" si="1">F7</f>
        <v>0</v>
      </c>
      <c r="M7" s="126">
        <f t="shared" ref="M7:M44" si="2">G7</f>
        <v>0</v>
      </c>
      <c r="N7" s="127">
        <f t="shared" ref="N7:N44" si="3">H7</f>
        <v>0</v>
      </c>
      <c r="O7" s="128">
        <f t="shared" ref="O7:O44" si="4">K7+L7+M7+N7</f>
        <v>0</v>
      </c>
    </row>
    <row r="8" spans="1:15">
      <c r="A8" s="101">
        <v>2008200268</v>
      </c>
      <c r="B8" s="107" t="s">
        <v>19</v>
      </c>
      <c r="C8" s="104"/>
      <c r="D8" s="103"/>
      <c r="E8" s="104"/>
      <c r="F8" s="104"/>
      <c r="G8" s="105"/>
      <c r="H8" s="106"/>
      <c r="I8" s="124"/>
      <c r="J8" s="124"/>
      <c r="K8" s="124">
        <f t="shared" si="0"/>
        <v>0</v>
      </c>
      <c r="L8" s="125">
        <f t="shared" si="1"/>
        <v>0</v>
      </c>
      <c r="M8" s="126">
        <f t="shared" si="2"/>
        <v>0</v>
      </c>
      <c r="N8" s="127">
        <f t="shared" si="3"/>
        <v>0</v>
      </c>
      <c r="O8" s="128">
        <f t="shared" si="4"/>
        <v>0</v>
      </c>
    </row>
    <row r="9" spans="1:15">
      <c r="A9" s="101">
        <v>1990200250</v>
      </c>
      <c r="B9" s="102" t="s">
        <v>21</v>
      </c>
      <c r="C9" s="103"/>
      <c r="D9" s="103"/>
      <c r="E9" s="104"/>
      <c r="F9" s="104"/>
      <c r="G9" s="105"/>
      <c r="H9" s="106"/>
      <c r="I9" s="124"/>
      <c r="J9" s="124"/>
      <c r="K9" s="124">
        <f t="shared" si="0"/>
        <v>0</v>
      </c>
      <c r="L9" s="125">
        <f t="shared" si="1"/>
        <v>0</v>
      </c>
      <c r="M9" s="126">
        <f t="shared" si="2"/>
        <v>0</v>
      </c>
      <c r="N9" s="127">
        <f t="shared" si="3"/>
        <v>0</v>
      </c>
      <c r="O9" s="128">
        <f t="shared" si="4"/>
        <v>0</v>
      </c>
    </row>
    <row r="10" spans="1:15">
      <c r="A10" s="101">
        <v>1987200251</v>
      </c>
      <c r="B10" s="102" t="s">
        <v>23</v>
      </c>
      <c r="C10" s="104"/>
      <c r="D10" s="104"/>
      <c r="E10" s="104">
        <v>6</v>
      </c>
      <c r="F10" s="104">
        <v>8</v>
      </c>
      <c r="G10" s="105"/>
      <c r="H10" s="106">
        <v>1</v>
      </c>
      <c r="I10" s="124"/>
      <c r="J10" s="124"/>
      <c r="K10" s="124">
        <f t="shared" si="0"/>
        <v>6</v>
      </c>
      <c r="L10" s="125">
        <f t="shared" si="1"/>
        <v>8</v>
      </c>
      <c r="M10" s="126">
        <f t="shared" si="2"/>
        <v>0</v>
      </c>
      <c r="N10" s="127">
        <f t="shared" si="3"/>
        <v>1</v>
      </c>
      <c r="O10" s="128">
        <f t="shared" si="4"/>
        <v>15</v>
      </c>
    </row>
    <row r="11" spans="1:15">
      <c r="A11" s="101">
        <v>2004200258</v>
      </c>
      <c r="B11" s="102" t="s">
        <v>24</v>
      </c>
      <c r="C11" s="104"/>
      <c r="D11" s="104"/>
      <c r="E11" s="104"/>
      <c r="F11" s="104"/>
      <c r="G11" s="105"/>
      <c r="H11" s="106"/>
      <c r="I11" s="124"/>
      <c r="J11" s="124"/>
      <c r="K11" s="124">
        <f t="shared" si="0"/>
        <v>0</v>
      </c>
      <c r="L11" s="125">
        <f t="shared" si="1"/>
        <v>0</v>
      </c>
      <c r="M11" s="126">
        <f t="shared" si="2"/>
        <v>0</v>
      </c>
      <c r="N11" s="127">
        <f t="shared" si="3"/>
        <v>0</v>
      </c>
      <c r="O11" s="128">
        <f t="shared" si="4"/>
        <v>0</v>
      </c>
    </row>
    <row r="12" spans="1:15">
      <c r="A12" s="101">
        <v>1990200255</v>
      </c>
      <c r="B12" s="102" t="s">
        <v>26</v>
      </c>
      <c r="C12" s="104"/>
      <c r="D12" s="104"/>
      <c r="E12" s="104">
        <v>2</v>
      </c>
      <c r="F12" s="104">
        <v>8</v>
      </c>
      <c r="G12" s="105"/>
      <c r="H12" s="106"/>
      <c r="I12" s="124"/>
      <c r="J12" s="124"/>
      <c r="K12" s="124">
        <f t="shared" si="0"/>
        <v>2</v>
      </c>
      <c r="L12" s="125">
        <f t="shared" si="1"/>
        <v>8</v>
      </c>
      <c r="M12" s="126">
        <f t="shared" si="2"/>
        <v>0</v>
      </c>
      <c r="N12" s="127">
        <f t="shared" si="3"/>
        <v>0</v>
      </c>
      <c r="O12" s="128">
        <f t="shared" si="4"/>
        <v>10</v>
      </c>
    </row>
    <row r="13" spans="1:15">
      <c r="A13" s="101">
        <v>1976200256</v>
      </c>
      <c r="B13" s="102" t="s">
        <v>27</v>
      </c>
      <c r="C13" s="104"/>
      <c r="D13" s="104"/>
      <c r="E13" s="104">
        <v>8</v>
      </c>
      <c r="F13" s="104">
        <v>2</v>
      </c>
      <c r="G13" s="105"/>
      <c r="H13" s="106"/>
      <c r="I13" s="124"/>
      <c r="J13" s="124"/>
      <c r="K13" s="124">
        <f t="shared" si="0"/>
        <v>8</v>
      </c>
      <c r="L13" s="125">
        <f t="shared" si="1"/>
        <v>2</v>
      </c>
      <c r="M13" s="126">
        <f t="shared" si="2"/>
        <v>0</v>
      </c>
      <c r="N13" s="127">
        <f t="shared" si="3"/>
        <v>0</v>
      </c>
      <c r="O13" s="128">
        <f t="shared" si="4"/>
        <v>10</v>
      </c>
    </row>
    <row r="14" spans="1:15">
      <c r="A14" s="101">
        <v>2004200257</v>
      </c>
      <c r="B14" s="102" t="s">
        <v>28</v>
      </c>
      <c r="C14" s="104"/>
      <c r="D14" s="104"/>
      <c r="E14" s="104"/>
      <c r="F14" s="104"/>
      <c r="G14" s="105"/>
      <c r="H14" s="106"/>
      <c r="I14" s="124"/>
      <c r="J14" s="124"/>
      <c r="K14" s="124">
        <f t="shared" si="0"/>
        <v>0</v>
      </c>
      <c r="L14" s="125">
        <f t="shared" si="1"/>
        <v>0</v>
      </c>
      <c r="M14" s="126">
        <f t="shared" si="2"/>
        <v>0</v>
      </c>
      <c r="N14" s="127">
        <f t="shared" si="3"/>
        <v>0</v>
      </c>
      <c r="O14" s="128">
        <f t="shared" si="4"/>
        <v>0</v>
      </c>
    </row>
    <row r="15" spans="1:15">
      <c r="A15" s="101">
        <v>2006200260</v>
      </c>
      <c r="B15" s="102" t="s">
        <v>29</v>
      </c>
      <c r="C15" s="104"/>
      <c r="D15" s="104"/>
      <c r="E15" s="104"/>
      <c r="F15" s="104"/>
      <c r="G15" s="105"/>
      <c r="H15" s="106"/>
      <c r="I15" s="124"/>
      <c r="J15" s="124"/>
      <c r="K15" s="124">
        <f t="shared" si="0"/>
        <v>0</v>
      </c>
      <c r="L15" s="125">
        <f t="shared" si="1"/>
        <v>0</v>
      </c>
      <c r="M15" s="126">
        <f t="shared" si="2"/>
        <v>0</v>
      </c>
      <c r="N15" s="127">
        <f t="shared" si="3"/>
        <v>0</v>
      </c>
      <c r="O15" s="128">
        <f t="shared" si="4"/>
        <v>0</v>
      </c>
    </row>
    <row r="16" spans="1:15">
      <c r="A16" s="101">
        <v>2007200264</v>
      </c>
      <c r="B16" s="102" t="s">
        <v>31</v>
      </c>
      <c r="C16" s="104"/>
      <c r="D16" s="104"/>
      <c r="E16" s="104">
        <v>2</v>
      </c>
      <c r="F16" s="104">
        <v>4</v>
      </c>
      <c r="G16" s="105"/>
      <c r="H16" s="106">
        <v>3</v>
      </c>
      <c r="I16" s="124"/>
      <c r="J16" s="124"/>
      <c r="K16" s="124">
        <f t="shared" si="0"/>
        <v>2</v>
      </c>
      <c r="L16" s="125">
        <f t="shared" si="1"/>
        <v>4</v>
      </c>
      <c r="M16" s="126">
        <f t="shared" si="2"/>
        <v>0</v>
      </c>
      <c r="N16" s="127">
        <f t="shared" si="3"/>
        <v>3</v>
      </c>
      <c r="O16" s="128">
        <f t="shared" si="4"/>
        <v>9</v>
      </c>
    </row>
    <row r="17" spans="1:15">
      <c r="A17" s="101">
        <v>1989200267</v>
      </c>
      <c r="B17" s="102" t="s">
        <v>32</v>
      </c>
      <c r="C17" s="104"/>
      <c r="D17" s="104"/>
      <c r="E17" s="104">
        <v>2</v>
      </c>
      <c r="F17" s="104">
        <v>4</v>
      </c>
      <c r="G17" s="105"/>
      <c r="H17" s="106"/>
      <c r="I17" s="124"/>
      <c r="J17" s="124"/>
      <c r="K17" s="124">
        <f t="shared" si="0"/>
        <v>2</v>
      </c>
      <c r="L17" s="125">
        <f t="shared" si="1"/>
        <v>4</v>
      </c>
      <c r="M17" s="126">
        <f t="shared" si="2"/>
        <v>0</v>
      </c>
      <c r="N17" s="127">
        <f t="shared" si="3"/>
        <v>0</v>
      </c>
      <c r="O17" s="128">
        <f t="shared" si="4"/>
        <v>6</v>
      </c>
    </row>
    <row r="18" spans="1:15">
      <c r="A18" s="101">
        <v>2008200269</v>
      </c>
      <c r="B18" s="107" t="s">
        <v>33</v>
      </c>
      <c r="C18" s="104"/>
      <c r="D18" s="104"/>
      <c r="E18" s="108">
        <v>2</v>
      </c>
      <c r="F18" s="108">
        <v>2</v>
      </c>
      <c r="G18" s="108"/>
      <c r="H18" s="109"/>
      <c r="I18" s="124"/>
      <c r="J18" s="124"/>
      <c r="K18" s="124">
        <f t="shared" si="0"/>
        <v>2</v>
      </c>
      <c r="L18" s="125">
        <f t="shared" si="1"/>
        <v>2</v>
      </c>
      <c r="M18" s="126">
        <f t="shared" si="2"/>
        <v>0</v>
      </c>
      <c r="N18" s="127">
        <f t="shared" si="3"/>
        <v>0</v>
      </c>
      <c r="O18" s="128">
        <f t="shared" si="4"/>
        <v>4</v>
      </c>
    </row>
    <row r="19" spans="1:15">
      <c r="A19" s="101">
        <v>2003200271</v>
      </c>
      <c r="B19" s="107" t="s">
        <v>35</v>
      </c>
      <c r="C19" s="104"/>
      <c r="D19" s="104"/>
      <c r="E19" s="108"/>
      <c r="F19" s="108"/>
      <c r="G19" s="108"/>
      <c r="H19" s="109"/>
      <c r="I19" s="124"/>
      <c r="J19" s="124"/>
      <c r="K19" s="124">
        <f t="shared" si="0"/>
        <v>0</v>
      </c>
      <c r="L19" s="125">
        <f t="shared" si="1"/>
        <v>0</v>
      </c>
      <c r="M19" s="126">
        <f t="shared" si="2"/>
        <v>0</v>
      </c>
      <c r="N19" s="127">
        <f t="shared" si="3"/>
        <v>0</v>
      </c>
      <c r="O19" s="128">
        <f t="shared" si="4"/>
        <v>0</v>
      </c>
    </row>
    <row r="20" spans="1:15">
      <c r="A20" s="101">
        <v>2009200270</v>
      </c>
      <c r="B20" s="107" t="s">
        <v>37</v>
      </c>
      <c r="C20" s="108"/>
      <c r="D20" s="108"/>
      <c r="E20" s="108">
        <v>6</v>
      </c>
      <c r="F20" s="108">
        <v>6</v>
      </c>
      <c r="G20" s="108"/>
      <c r="H20" s="109"/>
      <c r="I20" s="124"/>
      <c r="J20" s="124"/>
      <c r="K20" s="124">
        <f t="shared" si="0"/>
        <v>6</v>
      </c>
      <c r="L20" s="125">
        <f t="shared" si="1"/>
        <v>6</v>
      </c>
      <c r="M20" s="126">
        <f t="shared" si="2"/>
        <v>0</v>
      </c>
      <c r="N20" s="127">
        <f t="shared" si="3"/>
        <v>0</v>
      </c>
      <c r="O20" s="128">
        <f t="shared" si="4"/>
        <v>12</v>
      </c>
    </row>
    <row r="21" spans="1:15">
      <c r="A21" s="110">
        <v>1994220309</v>
      </c>
      <c r="B21" s="108" t="s">
        <v>38</v>
      </c>
      <c r="C21" s="104"/>
      <c r="D21" s="104"/>
      <c r="E21" s="108">
        <v>2</v>
      </c>
      <c r="F21" s="108">
        <v>2</v>
      </c>
      <c r="G21" s="108"/>
      <c r="H21" s="109"/>
      <c r="I21" s="124"/>
      <c r="J21" s="124"/>
      <c r="K21" s="124">
        <f t="shared" si="0"/>
        <v>2</v>
      </c>
      <c r="L21" s="125">
        <f t="shared" si="1"/>
        <v>2</v>
      </c>
      <c r="M21" s="126">
        <f t="shared" si="2"/>
        <v>0</v>
      </c>
      <c r="N21" s="127">
        <f t="shared" si="3"/>
        <v>0</v>
      </c>
      <c r="O21" s="128">
        <f t="shared" si="4"/>
        <v>4</v>
      </c>
    </row>
    <row r="22" spans="1:15">
      <c r="A22" s="101">
        <v>1995200259</v>
      </c>
      <c r="B22" s="102" t="s">
        <v>40</v>
      </c>
      <c r="C22" s="104"/>
      <c r="D22" s="104"/>
      <c r="E22" s="108">
        <v>4</v>
      </c>
      <c r="F22" s="108">
        <v>4</v>
      </c>
      <c r="G22" s="108"/>
      <c r="H22" s="109">
        <v>4</v>
      </c>
      <c r="I22" s="124"/>
      <c r="J22" s="124"/>
      <c r="K22" s="124">
        <f t="shared" si="0"/>
        <v>4</v>
      </c>
      <c r="L22" s="125">
        <f t="shared" si="1"/>
        <v>4</v>
      </c>
      <c r="M22" s="126">
        <f t="shared" si="2"/>
        <v>0</v>
      </c>
      <c r="N22" s="127">
        <f t="shared" si="3"/>
        <v>4</v>
      </c>
      <c r="O22" s="128">
        <f t="shared" si="4"/>
        <v>12</v>
      </c>
    </row>
    <row r="23" spans="1:15">
      <c r="A23" s="111">
        <v>2018200455</v>
      </c>
      <c r="B23" s="108" t="s">
        <v>41</v>
      </c>
      <c r="C23" s="104"/>
      <c r="D23" s="104"/>
      <c r="E23" s="108"/>
      <c r="F23" s="108"/>
      <c r="G23" s="108"/>
      <c r="H23" s="109"/>
      <c r="I23" s="124"/>
      <c r="J23" s="124"/>
      <c r="K23" s="124">
        <f t="shared" si="0"/>
        <v>0</v>
      </c>
      <c r="L23" s="125">
        <f t="shared" si="1"/>
        <v>0</v>
      </c>
      <c r="M23" s="126">
        <f t="shared" si="2"/>
        <v>0</v>
      </c>
      <c r="N23" s="127">
        <f t="shared" si="3"/>
        <v>0</v>
      </c>
      <c r="O23" s="128">
        <f t="shared" si="4"/>
        <v>0</v>
      </c>
    </row>
    <row r="24" spans="1:15">
      <c r="A24" s="111">
        <v>2018200464</v>
      </c>
      <c r="B24" s="108" t="s">
        <v>42</v>
      </c>
      <c r="C24" s="104"/>
      <c r="D24" s="104"/>
      <c r="E24" s="108"/>
      <c r="F24" s="108"/>
      <c r="G24" s="108"/>
      <c r="H24" s="109"/>
      <c r="I24" s="124"/>
      <c r="J24" s="124"/>
      <c r="K24" s="124">
        <f t="shared" si="0"/>
        <v>0</v>
      </c>
      <c r="L24" s="125">
        <f t="shared" si="1"/>
        <v>0</v>
      </c>
      <c r="M24" s="126">
        <f t="shared" si="2"/>
        <v>0</v>
      </c>
      <c r="N24" s="127">
        <f t="shared" si="3"/>
        <v>0</v>
      </c>
      <c r="O24" s="128">
        <f t="shared" si="4"/>
        <v>0</v>
      </c>
    </row>
    <row r="25" spans="1:15">
      <c r="A25" s="108">
        <v>2019200516</v>
      </c>
      <c r="B25" s="108" t="s">
        <v>43</v>
      </c>
      <c r="C25" s="108"/>
      <c r="D25" s="108"/>
      <c r="E25" s="108"/>
      <c r="F25" s="108"/>
      <c r="G25" s="108"/>
      <c r="H25" s="109"/>
      <c r="I25" s="124"/>
      <c r="J25" s="124"/>
      <c r="K25" s="124">
        <f t="shared" si="0"/>
        <v>0</v>
      </c>
      <c r="L25" s="125">
        <f t="shared" si="1"/>
        <v>0</v>
      </c>
      <c r="M25" s="126">
        <f t="shared" si="2"/>
        <v>0</v>
      </c>
      <c r="N25" s="127">
        <f t="shared" si="3"/>
        <v>0</v>
      </c>
      <c r="O25" s="128">
        <f t="shared" si="4"/>
        <v>0</v>
      </c>
    </row>
    <row r="26" spans="1:15">
      <c r="A26" s="108">
        <v>2019200517</v>
      </c>
      <c r="B26" s="108" t="s">
        <v>44</v>
      </c>
      <c r="C26" s="108"/>
      <c r="D26" s="108"/>
      <c r="E26" s="108"/>
      <c r="F26" s="108"/>
      <c r="G26" s="108"/>
      <c r="H26" s="109"/>
      <c r="I26" s="124"/>
      <c r="J26" s="124"/>
      <c r="K26" s="124">
        <f t="shared" si="0"/>
        <v>0</v>
      </c>
      <c r="L26" s="125">
        <f t="shared" si="1"/>
        <v>0</v>
      </c>
      <c r="M26" s="126">
        <f t="shared" si="2"/>
        <v>0</v>
      </c>
      <c r="N26" s="127">
        <f t="shared" si="3"/>
        <v>0</v>
      </c>
      <c r="O26" s="128">
        <f t="shared" si="4"/>
        <v>0</v>
      </c>
    </row>
    <row r="27" spans="1:15">
      <c r="A27" s="108">
        <v>2019200518</v>
      </c>
      <c r="B27" s="108" t="s">
        <v>45</v>
      </c>
      <c r="C27" s="108"/>
      <c r="D27" s="108"/>
      <c r="E27" s="108"/>
      <c r="F27" s="108"/>
      <c r="G27" s="108"/>
      <c r="H27" s="109"/>
      <c r="I27" s="124"/>
      <c r="J27" s="124"/>
      <c r="K27" s="124">
        <f t="shared" si="0"/>
        <v>0</v>
      </c>
      <c r="L27" s="125">
        <f t="shared" si="1"/>
        <v>0</v>
      </c>
      <c r="M27" s="126">
        <f t="shared" si="2"/>
        <v>0</v>
      </c>
      <c r="N27" s="127">
        <f t="shared" si="3"/>
        <v>0</v>
      </c>
      <c r="O27" s="128">
        <f t="shared" si="4"/>
        <v>0</v>
      </c>
    </row>
    <row r="28" spans="1:15">
      <c r="A28" s="108">
        <v>2019200498</v>
      </c>
      <c r="B28" s="108" t="s">
        <v>46</v>
      </c>
      <c r="C28" s="108"/>
      <c r="D28" s="108"/>
      <c r="E28" s="108"/>
      <c r="F28" s="108"/>
      <c r="G28" s="108"/>
      <c r="H28" s="109"/>
      <c r="I28" s="124"/>
      <c r="J28" s="124"/>
      <c r="K28" s="124">
        <f t="shared" si="0"/>
        <v>0</v>
      </c>
      <c r="L28" s="125">
        <f t="shared" si="1"/>
        <v>0</v>
      </c>
      <c r="M28" s="126">
        <f t="shared" si="2"/>
        <v>0</v>
      </c>
      <c r="N28" s="127">
        <f t="shared" si="3"/>
        <v>0</v>
      </c>
      <c r="O28" s="128">
        <f t="shared" si="4"/>
        <v>0</v>
      </c>
    </row>
    <row r="29" spans="1:15">
      <c r="A29" s="108">
        <v>2020200551</v>
      </c>
      <c r="B29" s="108" t="s">
        <v>47</v>
      </c>
      <c r="C29" s="108"/>
      <c r="D29" s="108"/>
      <c r="E29" s="108">
        <v>2</v>
      </c>
      <c r="F29" s="108">
        <v>8</v>
      </c>
      <c r="G29" s="108"/>
      <c r="H29" s="109"/>
      <c r="I29" s="124"/>
      <c r="J29" s="124"/>
      <c r="K29" s="124">
        <f t="shared" si="0"/>
        <v>2</v>
      </c>
      <c r="L29" s="125">
        <f t="shared" si="1"/>
        <v>8</v>
      </c>
      <c r="M29" s="126">
        <f t="shared" si="2"/>
        <v>0</v>
      </c>
      <c r="N29" s="127">
        <f t="shared" si="3"/>
        <v>0</v>
      </c>
      <c r="O29" s="128">
        <f t="shared" si="4"/>
        <v>10</v>
      </c>
    </row>
    <row r="30" spans="1:15">
      <c r="A30" s="108">
        <v>2020200552</v>
      </c>
      <c r="B30" s="108" t="s">
        <v>48</v>
      </c>
      <c r="C30" s="108"/>
      <c r="D30" s="108"/>
      <c r="E30" s="108"/>
      <c r="F30" s="108"/>
      <c r="G30" s="108"/>
      <c r="H30" s="109"/>
      <c r="I30" s="124"/>
      <c r="J30" s="124"/>
      <c r="K30" s="124">
        <f t="shared" si="0"/>
        <v>0</v>
      </c>
      <c r="L30" s="125">
        <f t="shared" si="1"/>
        <v>0</v>
      </c>
      <c r="M30" s="126">
        <f t="shared" si="2"/>
        <v>0</v>
      </c>
      <c r="N30" s="127">
        <f t="shared" si="3"/>
        <v>0</v>
      </c>
      <c r="O30" s="128">
        <f t="shared" si="4"/>
        <v>0</v>
      </c>
    </row>
    <row r="31" spans="1:15">
      <c r="A31" s="108">
        <v>2020200574</v>
      </c>
      <c r="B31" s="108" t="s">
        <v>49</v>
      </c>
      <c r="C31" s="108"/>
      <c r="D31" s="108"/>
      <c r="E31" s="108"/>
      <c r="F31" s="108"/>
      <c r="G31" s="108"/>
      <c r="H31" s="109"/>
      <c r="I31" s="124"/>
      <c r="J31" s="124"/>
      <c r="K31" s="124">
        <f t="shared" si="0"/>
        <v>0</v>
      </c>
      <c r="L31" s="125">
        <f t="shared" si="1"/>
        <v>0</v>
      </c>
      <c r="M31" s="126">
        <f t="shared" si="2"/>
        <v>0</v>
      </c>
      <c r="N31" s="127">
        <f t="shared" si="3"/>
        <v>0</v>
      </c>
      <c r="O31" s="128">
        <f t="shared" si="4"/>
        <v>0</v>
      </c>
    </row>
    <row r="32" spans="1:15">
      <c r="A32" s="108">
        <v>2020200573</v>
      </c>
      <c r="B32" s="108" t="s">
        <v>51</v>
      </c>
      <c r="C32" s="108"/>
      <c r="D32" s="108"/>
      <c r="E32" s="108"/>
      <c r="F32" s="108"/>
      <c r="G32" s="108"/>
      <c r="H32" s="109"/>
      <c r="I32" s="124"/>
      <c r="J32" s="124"/>
      <c r="K32" s="124">
        <f t="shared" si="0"/>
        <v>0</v>
      </c>
      <c r="L32" s="125">
        <f t="shared" si="1"/>
        <v>0</v>
      </c>
      <c r="M32" s="126">
        <f t="shared" si="2"/>
        <v>0</v>
      </c>
      <c r="N32" s="127">
        <f t="shared" si="3"/>
        <v>0</v>
      </c>
      <c r="O32" s="128">
        <f t="shared" si="4"/>
        <v>0</v>
      </c>
    </row>
    <row r="33" spans="1:15">
      <c r="A33" s="108">
        <v>2021200578</v>
      </c>
      <c r="B33" s="108" t="s">
        <v>52</v>
      </c>
      <c r="C33" s="108"/>
      <c r="D33" s="108"/>
      <c r="E33" s="108"/>
      <c r="F33" s="108"/>
      <c r="G33" s="108"/>
      <c r="H33" s="109"/>
      <c r="I33" s="124"/>
      <c r="J33" s="124"/>
      <c r="K33" s="124">
        <f t="shared" si="0"/>
        <v>0</v>
      </c>
      <c r="L33" s="125">
        <f t="shared" si="1"/>
        <v>0</v>
      </c>
      <c r="M33" s="126">
        <f t="shared" si="2"/>
        <v>0</v>
      </c>
      <c r="N33" s="127">
        <f t="shared" si="3"/>
        <v>0</v>
      </c>
      <c r="O33" s="128">
        <f t="shared" si="4"/>
        <v>0</v>
      </c>
    </row>
    <row r="34" spans="1:15">
      <c r="A34" s="108">
        <v>2021200595</v>
      </c>
      <c r="B34" s="108" t="s">
        <v>53</v>
      </c>
      <c r="C34" s="108"/>
      <c r="D34" s="108"/>
      <c r="E34" s="108"/>
      <c r="F34" s="108">
        <v>8</v>
      </c>
      <c r="G34" s="108"/>
      <c r="H34" s="109"/>
      <c r="I34" s="124"/>
      <c r="J34" s="124"/>
      <c r="K34" s="124">
        <f t="shared" si="0"/>
        <v>0</v>
      </c>
      <c r="L34" s="125">
        <f t="shared" si="1"/>
        <v>8</v>
      </c>
      <c r="M34" s="126">
        <f t="shared" si="2"/>
        <v>0</v>
      </c>
      <c r="N34" s="127">
        <f t="shared" si="3"/>
        <v>0</v>
      </c>
      <c r="O34" s="128">
        <f t="shared" si="4"/>
        <v>8</v>
      </c>
    </row>
    <row r="35" spans="1:15">
      <c r="A35" s="108">
        <v>2021200596</v>
      </c>
      <c r="B35" s="108" t="s">
        <v>54</v>
      </c>
      <c r="C35" s="108"/>
      <c r="D35" s="108"/>
      <c r="E35" s="108"/>
      <c r="F35" s="108"/>
      <c r="G35" s="108"/>
      <c r="H35" s="109"/>
      <c r="I35" s="124"/>
      <c r="J35" s="124"/>
      <c r="K35" s="124">
        <f t="shared" si="0"/>
        <v>0</v>
      </c>
      <c r="L35" s="125">
        <f t="shared" si="1"/>
        <v>0</v>
      </c>
      <c r="M35" s="126">
        <f t="shared" si="2"/>
        <v>0</v>
      </c>
      <c r="N35" s="127">
        <f t="shared" si="3"/>
        <v>0</v>
      </c>
      <c r="O35" s="128">
        <f t="shared" si="4"/>
        <v>0</v>
      </c>
    </row>
    <row r="36" spans="1:15">
      <c r="A36" s="108">
        <v>2021200597</v>
      </c>
      <c r="B36" s="108" t="s">
        <v>55</v>
      </c>
      <c r="C36" s="108"/>
      <c r="D36" s="108"/>
      <c r="E36" s="108">
        <v>6</v>
      </c>
      <c r="F36" s="108">
        <v>8</v>
      </c>
      <c r="G36" s="108"/>
      <c r="H36" s="109"/>
      <c r="I36" s="124"/>
      <c r="J36" s="124"/>
      <c r="K36" s="124">
        <f t="shared" si="0"/>
        <v>6</v>
      </c>
      <c r="L36" s="125">
        <f t="shared" si="1"/>
        <v>8</v>
      </c>
      <c r="M36" s="126">
        <f t="shared" si="2"/>
        <v>0</v>
      </c>
      <c r="N36" s="127">
        <f t="shared" si="3"/>
        <v>0</v>
      </c>
      <c r="O36" s="128">
        <f t="shared" si="4"/>
        <v>14</v>
      </c>
    </row>
    <row r="37" spans="1:15">
      <c r="A37" s="18">
        <v>2022200616</v>
      </c>
      <c r="B37" s="112" t="s">
        <v>56</v>
      </c>
      <c r="C37" s="108"/>
      <c r="D37" s="108"/>
      <c r="E37" s="108"/>
      <c r="F37" s="108"/>
      <c r="G37" s="108"/>
      <c r="H37" s="109"/>
      <c r="I37" s="124"/>
      <c r="J37" s="124"/>
      <c r="K37" s="124">
        <f t="shared" si="0"/>
        <v>0</v>
      </c>
      <c r="L37" s="125">
        <f t="shared" si="1"/>
        <v>0</v>
      </c>
      <c r="M37" s="126">
        <f t="shared" si="2"/>
        <v>0</v>
      </c>
      <c r="N37" s="127">
        <f t="shared" si="3"/>
        <v>0</v>
      </c>
      <c r="O37" s="128">
        <f t="shared" si="4"/>
        <v>0</v>
      </c>
    </row>
    <row r="38" spans="1:15">
      <c r="A38" s="101">
        <v>2022200653</v>
      </c>
      <c r="B38" s="18" t="s">
        <v>57</v>
      </c>
      <c r="C38" s="108"/>
      <c r="D38" s="108"/>
      <c r="E38" s="108"/>
      <c r="F38" s="108"/>
      <c r="G38" s="108"/>
      <c r="H38" s="108"/>
      <c r="I38" s="124"/>
      <c r="J38" s="124"/>
      <c r="K38" s="124">
        <f t="shared" si="0"/>
        <v>0</v>
      </c>
      <c r="L38" s="125">
        <f t="shared" si="1"/>
        <v>0</v>
      </c>
      <c r="M38" s="126">
        <f t="shared" si="2"/>
        <v>0</v>
      </c>
      <c r="N38" s="127">
        <f t="shared" si="3"/>
        <v>0</v>
      </c>
      <c r="O38" s="128">
        <f t="shared" si="4"/>
        <v>0</v>
      </c>
    </row>
    <row r="39" spans="1:15">
      <c r="A39" s="103">
        <v>2022200669</v>
      </c>
      <c r="B39" s="212" t="s">
        <v>59</v>
      </c>
      <c r="C39" s="103"/>
      <c r="D39" s="103"/>
      <c r="E39" s="103">
        <v>4</v>
      </c>
      <c r="F39" s="103">
        <v>6</v>
      </c>
      <c r="G39" s="104"/>
      <c r="H39" s="103"/>
      <c r="I39" s="103"/>
      <c r="J39" s="103"/>
      <c r="K39" s="124">
        <f t="shared" si="0"/>
        <v>4</v>
      </c>
      <c r="L39" s="125">
        <f t="shared" si="1"/>
        <v>6</v>
      </c>
      <c r="M39" s="126">
        <f t="shared" si="2"/>
        <v>0</v>
      </c>
      <c r="N39" s="127">
        <f t="shared" si="3"/>
        <v>0</v>
      </c>
      <c r="O39" s="128">
        <f t="shared" si="4"/>
        <v>10</v>
      </c>
    </row>
    <row r="40" spans="1:15">
      <c r="A40" s="103">
        <v>2022200651</v>
      </c>
      <c r="B40" s="113" t="s">
        <v>60</v>
      </c>
      <c r="C40" s="34"/>
      <c r="D40" s="34"/>
      <c r="E40" s="114"/>
      <c r="F40" s="115"/>
      <c r="G40" s="115"/>
      <c r="H40" s="114"/>
      <c r="I40" s="34"/>
      <c r="J40" s="34"/>
      <c r="K40" s="124">
        <f t="shared" si="0"/>
        <v>0</v>
      </c>
      <c r="L40" s="125">
        <f t="shared" si="1"/>
        <v>0</v>
      </c>
      <c r="M40" s="126">
        <f t="shared" si="2"/>
        <v>0</v>
      </c>
      <c r="N40" s="127">
        <f t="shared" si="3"/>
        <v>0</v>
      </c>
      <c r="O40" s="128">
        <f t="shared" si="4"/>
        <v>0</v>
      </c>
    </row>
    <row r="41" spans="1:15">
      <c r="A41" s="103">
        <v>2022200652</v>
      </c>
      <c r="B41" s="113" t="s">
        <v>61</v>
      </c>
      <c r="C41" s="34"/>
      <c r="D41" s="34"/>
      <c r="E41" s="114"/>
      <c r="F41" s="115"/>
      <c r="G41" s="115"/>
      <c r="H41" s="114"/>
      <c r="I41" s="34"/>
      <c r="J41" s="34"/>
      <c r="K41" s="124">
        <f t="shared" si="0"/>
        <v>0</v>
      </c>
      <c r="L41" s="125">
        <f t="shared" si="1"/>
        <v>0</v>
      </c>
      <c r="M41" s="126">
        <f t="shared" si="2"/>
        <v>0</v>
      </c>
      <c r="N41" s="127">
        <f t="shared" si="3"/>
        <v>0</v>
      </c>
      <c r="O41" s="128">
        <f t="shared" si="4"/>
        <v>0</v>
      </c>
    </row>
    <row r="42" spans="1:15">
      <c r="A42" s="101">
        <v>2010170178</v>
      </c>
      <c r="B42" s="18" t="s">
        <v>62</v>
      </c>
      <c r="C42" s="34"/>
      <c r="D42" s="34"/>
      <c r="E42" s="114"/>
      <c r="F42" s="115"/>
      <c r="G42" s="115"/>
      <c r="H42" s="114"/>
      <c r="I42" s="34"/>
      <c r="J42" s="34"/>
      <c r="K42" s="124">
        <f t="shared" si="0"/>
        <v>0</v>
      </c>
      <c r="L42" s="125">
        <f t="shared" si="1"/>
        <v>0</v>
      </c>
      <c r="M42" s="126">
        <f t="shared" si="2"/>
        <v>0</v>
      </c>
      <c r="N42" s="127">
        <f t="shared" si="3"/>
        <v>0</v>
      </c>
      <c r="O42" s="128">
        <f t="shared" si="4"/>
        <v>0</v>
      </c>
    </row>
    <row r="43" spans="1:15">
      <c r="A43" s="103">
        <v>1989100048</v>
      </c>
      <c r="B43" s="113" t="s">
        <v>64</v>
      </c>
      <c r="C43" s="34"/>
      <c r="D43" s="34"/>
      <c r="E43" s="114"/>
      <c r="F43" s="115"/>
      <c r="G43" s="115"/>
      <c r="H43" s="114"/>
      <c r="I43" s="34"/>
      <c r="J43" s="34"/>
      <c r="K43" s="124">
        <f t="shared" si="0"/>
        <v>0</v>
      </c>
      <c r="L43" s="125">
        <f t="shared" si="1"/>
        <v>0</v>
      </c>
      <c r="M43" s="126">
        <f t="shared" si="2"/>
        <v>0</v>
      </c>
      <c r="N43" s="127">
        <f t="shared" si="3"/>
        <v>0</v>
      </c>
      <c r="O43" s="128">
        <f t="shared" si="4"/>
        <v>0</v>
      </c>
    </row>
    <row r="44" spans="1:15">
      <c r="A44" s="101">
        <v>2022200622</v>
      </c>
      <c r="B44" s="113" t="s">
        <v>66</v>
      </c>
      <c r="C44" s="113"/>
      <c r="D44" s="113"/>
      <c r="E44" s="113"/>
      <c r="F44" s="113"/>
      <c r="G44" s="116"/>
      <c r="H44" s="113"/>
      <c r="I44" s="113"/>
      <c r="J44" s="113"/>
      <c r="K44" s="124">
        <f t="shared" si="0"/>
        <v>0</v>
      </c>
      <c r="L44" s="125">
        <f t="shared" si="1"/>
        <v>0</v>
      </c>
      <c r="M44" s="126">
        <f t="shared" si="2"/>
        <v>0</v>
      </c>
      <c r="N44" s="127">
        <f t="shared" si="3"/>
        <v>0</v>
      </c>
      <c r="O44" s="128">
        <f t="shared" si="4"/>
        <v>0</v>
      </c>
    </row>
  </sheetData>
  <mergeCells count="10">
    <mergeCell ref="A1:O1"/>
    <mergeCell ref="A2:B2"/>
    <mergeCell ref="C2:D2"/>
    <mergeCell ref="F2:G2"/>
    <mergeCell ref="H2:I2"/>
    <mergeCell ref="A3:O3"/>
    <mergeCell ref="C4:H4"/>
    <mergeCell ref="I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topLeftCell="A73" workbookViewId="0">
      <selection activeCell="F91" sqref="F91"/>
    </sheetView>
  </sheetViews>
  <sheetFormatPr defaultColWidth="9" defaultRowHeight="15.6" outlineLevelCol="6"/>
  <cols>
    <col min="1" max="1" width="16.25" customWidth="1"/>
    <col min="2" max="2" width="14.375" style="54" customWidth="1"/>
    <col min="3" max="3" width="12.75" customWidth="1"/>
  </cols>
  <sheetData>
    <row r="1" ht="21.15" spans="1:7">
      <c r="A1" s="55" t="s">
        <v>210</v>
      </c>
      <c r="B1" s="55"/>
      <c r="C1" s="55"/>
      <c r="D1" s="55"/>
      <c r="E1" s="55"/>
      <c r="F1" s="55"/>
      <c r="G1" s="55"/>
    </row>
    <row r="2" ht="16.35" spans="1:7">
      <c r="A2" s="56" t="s">
        <v>211</v>
      </c>
      <c r="B2" s="57"/>
      <c r="C2" s="57"/>
      <c r="D2" s="57"/>
      <c r="E2" s="57"/>
      <c r="F2" s="57"/>
      <c r="G2" s="58"/>
    </row>
    <row r="3" spans="1:7">
      <c r="A3" s="59" t="s">
        <v>80</v>
      </c>
      <c r="B3" s="60" t="s">
        <v>212</v>
      </c>
      <c r="C3" s="60" t="s">
        <v>213</v>
      </c>
      <c r="D3" s="61" t="s">
        <v>214</v>
      </c>
      <c r="E3" s="60" t="s">
        <v>215</v>
      </c>
      <c r="F3" s="62" t="s">
        <v>216</v>
      </c>
      <c r="G3" s="62" t="s">
        <v>8</v>
      </c>
    </row>
    <row r="4" spans="1:7">
      <c r="A4" s="19" t="s">
        <v>177</v>
      </c>
      <c r="B4" s="19" t="s">
        <v>217</v>
      </c>
      <c r="C4" s="63">
        <v>5306</v>
      </c>
      <c r="D4" s="64" t="s">
        <v>218</v>
      </c>
      <c r="E4" s="64">
        <v>31</v>
      </c>
      <c r="F4" s="62"/>
      <c r="G4" s="65"/>
    </row>
    <row r="5" spans="1:7">
      <c r="A5" s="19" t="s">
        <v>219</v>
      </c>
      <c r="B5" s="19" t="s">
        <v>217</v>
      </c>
      <c r="C5" s="63">
        <v>5204</v>
      </c>
      <c r="D5" s="64" t="s">
        <v>218</v>
      </c>
      <c r="E5" s="64">
        <v>40</v>
      </c>
      <c r="F5" s="62"/>
      <c r="G5" s="65"/>
    </row>
    <row r="6" spans="1:7">
      <c r="A6" s="19" t="s">
        <v>220</v>
      </c>
      <c r="B6" s="19" t="s">
        <v>217</v>
      </c>
      <c r="C6" s="63" t="s">
        <v>221</v>
      </c>
      <c r="D6" s="64" t="s">
        <v>218</v>
      </c>
      <c r="E6" s="64">
        <v>43</v>
      </c>
      <c r="F6" s="62"/>
      <c r="G6" s="65"/>
    </row>
    <row r="7" spans="1:7">
      <c r="A7" s="19" t="s">
        <v>222</v>
      </c>
      <c r="B7" s="19" t="s">
        <v>217</v>
      </c>
      <c r="C7" s="63">
        <v>5307</v>
      </c>
      <c r="D7" s="64" t="s">
        <v>218</v>
      </c>
      <c r="E7" s="64">
        <v>43</v>
      </c>
      <c r="F7" s="62"/>
      <c r="G7" s="65"/>
    </row>
    <row r="8" spans="1:7">
      <c r="A8" s="19" t="s">
        <v>223</v>
      </c>
      <c r="B8" s="19" t="s">
        <v>217</v>
      </c>
      <c r="C8" s="63">
        <v>4507</v>
      </c>
      <c r="D8" s="64" t="s">
        <v>218</v>
      </c>
      <c r="E8" s="64">
        <v>41</v>
      </c>
      <c r="F8" s="62"/>
      <c r="G8" s="65"/>
    </row>
    <row r="9" spans="1:7">
      <c r="A9" s="19" t="s">
        <v>224</v>
      </c>
      <c r="B9" s="19" t="s">
        <v>217</v>
      </c>
      <c r="C9" s="63">
        <v>4508</v>
      </c>
      <c r="D9" s="64" t="s">
        <v>218</v>
      </c>
      <c r="E9" s="64">
        <v>42</v>
      </c>
      <c r="F9" s="62"/>
      <c r="G9" s="65"/>
    </row>
    <row r="10" spans="1:7">
      <c r="A10" s="19" t="s">
        <v>225</v>
      </c>
      <c r="B10" s="19" t="s">
        <v>217</v>
      </c>
      <c r="C10" s="63">
        <v>5502</v>
      </c>
      <c r="D10" s="64" t="s">
        <v>218</v>
      </c>
      <c r="E10" s="64">
        <v>44</v>
      </c>
      <c r="F10" s="62"/>
      <c r="G10" s="65"/>
    </row>
    <row r="11" spans="1:7">
      <c r="A11" s="19" t="s">
        <v>226</v>
      </c>
      <c r="B11" s="19" t="s">
        <v>217</v>
      </c>
      <c r="C11" s="63">
        <v>5501</v>
      </c>
      <c r="D11" s="64" t="s">
        <v>218</v>
      </c>
      <c r="E11" s="64">
        <v>44</v>
      </c>
      <c r="F11" s="62"/>
      <c r="G11" s="66"/>
    </row>
    <row r="12" spans="1:7">
      <c r="A12" s="19" t="s">
        <v>227</v>
      </c>
      <c r="B12" s="19" t="s">
        <v>217</v>
      </c>
      <c r="C12" s="63">
        <v>5308</v>
      </c>
      <c r="D12" s="64" t="s">
        <v>218</v>
      </c>
      <c r="E12" s="64">
        <v>43</v>
      </c>
      <c r="F12" s="62"/>
      <c r="G12" s="65"/>
    </row>
    <row r="13" spans="1:7">
      <c r="A13" s="19" t="s">
        <v>186</v>
      </c>
      <c r="B13" s="19" t="s">
        <v>217</v>
      </c>
      <c r="C13" s="63">
        <v>5403</v>
      </c>
      <c r="D13" s="64" t="s">
        <v>218</v>
      </c>
      <c r="E13" s="64">
        <v>54</v>
      </c>
      <c r="F13" s="62"/>
      <c r="G13" s="65"/>
    </row>
    <row r="14" spans="1:7">
      <c r="A14" s="19" t="s">
        <v>228</v>
      </c>
      <c r="B14" s="19" t="s">
        <v>217</v>
      </c>
      <c r="C14" s="63">
        <v>5404</v>
      </c>
      <c r="D14" s="64" t="s">
        <v>218</v>
      </c>
      <c r="E14" s="64">
        <v>46</v>
      </c>
      <c r="F14" s="62"/>
      <c r="G14" s="65"/>
    </row>
    <row r="15" spans="1:7">
      <c r="A15" s="19" t="s">
        <v>229</v>
      </c>
      <c r="B15" s="19" t="s">
        <v>217</v>
      </c>
      <c r="C15" s="63" t="s">
        <v>230</v>
      </c>
      <c r="D15" s="64" t="s">
        <v>218</v>
      </c>
      <c r="E15" s="64">
        <v>33</v>
      </c>
      <c r="F15" s="62"/>
      <c r="G15" s="65"/>
    </row>
    <row r="16" spans="1:7">
      <c r="A16" s="19" t="s">
        <v>231</v>
      </c>
      <c r="B16" s="19" t="s">
        <v>217</v>
      </c>
      <c r="C16" s="63" t="s">
        <v>230</v>
      </c>
      <c r="D16" s="64" t="s">
        <v>218</v>
      </c>
      <c r="E16" s="64">
        <v>35</v>
      </c>
      <c r="F16" s="67"/>
      <c r="G16" s="65"/>
    </row>
    <row r="17" spans="1:7">
      <c r="A17" s="19" t="s">
        <v>232</v>
      </c>
      <c r="B17" s="19" t="s">
        <v>217</v>
      </c>
      <c r="C17" s="63" t="s">
        <v>233</v>
      </c>
      <c r="D17" s="64" t="s">
        <v>218</v>
      </c>
      <c r="E17" s="64">
        <v>29</v>
      </c>
      <c r="F17" s="67"/>
      <c r="G17" s="65"/>
    </row>
    <row r="18" spans="1:7">
      <c r="A18" s="19" t="s">
        <v>234</v>
      </c>
      <c r="B18" s="19" t="s">
        <v>217</v>
      </c>
      <c r="C18" s="63" t="s">
        <v>233</v>
      </c>
      <c r="D18" s="64" t="s">
        <v>218</v>
      </c>
      <c r="E18" s="64">
        <v>27</v>
      </c>
      <c r="F18" s="67"/>
      <c r="G18" s="65"/>
    </row>
    <row r="19" ht="16.35" spans="1:7">
      <c r="A19" s="68"/>
      <c r="B19" s="68"/>
      <c r="C19" s="68"/>
      <c r="D19" s="68"/>
      <c r="E19" s="68"/>
      <c r="F19" s="68"/>
      <c r="G19" s="68"/>
    </row>
    <row r="20" ht="16.35" spans="1:7">
      <c r="A20" s="56" t="s">
        <v>235</v>
      </c>
      <c r="B20" s="57"/>
      <c r="C20" s="57"/>
      <c r="D20" s="57"/>
      <c r="E20" s="57"/>
      <c r="F20" s="57"/>
      <c r="G20" s="58"/>
    </row>
    <row r="21" spans="1:7">
      <c r="A21" s="59" t="s">
        <v>80</v>
      </c>
      <c r="B21" s="60" t="s">
        <v>212</v>
      </c>
      <c r="C21" s="60" t="s">
        <v>213</v>
      </c>
      <c r="D21" s="61" t="s">
        <v>214</v>
      </c>
      <c r="E21" s="60" t="s">
        <v>215</v>
      </c>
      <c r="F21" s="62" t="s">
        <v>216</v>
      </c>
      <c r="G21" s="62" t="s">
        <v>8</v>
      </c>
    </row>
    <row r="22" spans="1:7">
      <c r="A22" s="19" t="s">
        <v>177</v>
      </c>
      <c r="B22" s="19" t="s">
        <v>236</v>
      </c>
      <c r="C22" s="63">
        <v>5306</v>
      </c>
      <c r="D22" s="69" t="s">
        <v>218</v>
      </c>
      <c r="E22" s="64">
        <v>31</v>
      </c>
      <c r="F22" s="62"/>
      <c r="G22" s="65"/>
    </row>
    <row r="23" spans="1:7">
      <c r="A23" s="19" t="s">
        <v>219</v>
      </c>
      <c r="B23" s="19" t="s">
        <v>236</v>
      </c>
      <c r="C23" s="63">
        <v>5204</v>
      </c>
      <c r="D23" s="69" t="s">
        <v>218</v>
      </c>
      <c r="E23" s="64">
        <v>40</v>
      </c>
      <c r="F23" s="62"/>
      <c r="G23" s="65"/>
    </row>
    <row r="24" spans="1:7">
      <c r="A24" s="19" t="s">
        <v>220</v>
      </c>
      <c r="B24" s="19" t="s">
        <v>236</v>
      </c>
      <c r="C24" s="63" t="s">
        <v>221</v>
      </c>
      <c r="D24" s="69" t="s">
        <v>218</v>
      </c>
      <c r="E24" s="64">
        <v>43</v>
      </c>
      <c r="F24" s="62"/>
      <c r="G24" s="65"/>
    </row>
    <row r="25" spans="1:7">
      <c r="A25" s="19" t="s">
        <v>222</v>
      </c>
      <c r="B25" s="19" t="s">
        <v>236</v>
      </c>
      <c r="C25" s="63">
        <v>5307</v>
      </c>
      <c r="D25" s="69" t="s">
        <v>218</v>
      </c>
      <c r="E25" s="64">
        <v>43</v>
      </c>
      <c r="F25" s="62"/>
      <c r="G25" s="65"/>
    </row>
    <row r="26" spans="1:7">
      <c r="A26" s="19" t="s">
        <v>223</v>
      </c>
      <c r="B26" s="19" t="s">
        <v>236</v>
      </c>
      <c r="C26" s="63">
        <v>4507</v>
      </c>
      <c r="D26" s="69" t="s">
        <v>218</v>
      </c>
      <c r="E26" s="64">
        <v>41</v>
      </c>
      <c r="F26" s="62"/>
      <c r="G26" s="65"/>
    </row>
    <row r="27" spans="1:7">
      <c r="A27" s="19" t="s">
        <v>224</v>
      </c>
      <c r="B27" s="19" t="s">
        <v>236</v>
      </c>
      <c r="C27" s="63">
        <v>4508</v>
      </c>
      <c r="D27" s="69" t="s">
        <v>218</v>
      </c>
      <c r="E27" s="64">
        <v>42</v>
      </c>
      <c r="F27" s="62"/>
      <c r="G27" s="65"/>
    </row>
    <row r="28" spans="1:7">
      <c r="A28" s="19" t="s">
        <v>225</v>
      </c>
      <c r="B28" s="19" t="s">
        <v>236</v>
      </c>
      <c r="C28" s="63">
        <v>5502</v>
      </c>
      <c r="D28" s="69" t="s">
        <v>218</v>
      </c>
      <c r="E28" s="64">
        <v>44</v>
      </c>
      <c r="F28" s="62"/>
      <c r="G28" s="65"/>
    </row>
    <row r="29" spans="1:7">
      <c r="A29" s="19" t="s">
        <v>226</v>
      </c>
      <c r="B29" s="19" t="s">
        <v>236</v>
      </c>
      <c r="C29" s="63">
        <v>5501</v>
      </c>
      <c r="D29" s="69" t="s">
        <v>218</v>
      </c>
      <c r="E29" s="64">
        <v>44</v>
      </c>
      <c r="F29" s="62"/>
      <c r="G29" s="66"/>
    </row>
    <row r="30" spans="1:7">
      <c r="A30" s="19" t="s">
        <v>227</v>
      </c>
      <c r="B30" s="19" t="s">
        <v>236</v>
      </c>
      <c r="C30" s="63">
        <v>5308</v>
      </c>
      <c r="D30" s="69" t="s">
        <v>218</v>
      </c>
      <c r="E30" s="64">
        <v>43</v>
      </c>
      <c r="F30" s="62"/>
      <c r="G30" s="65"/>
    </row>
    <row r="31" spans="1:7">
      <c r="A31" s="19" t="s">
        <v>186</v>
      </c>
      <c r="B31" s="19" t="s">
        <v>236</v>
      </c>
      <c r="C31" s="63">
        <v>5403</v>
      </c>
      <c r="D31" s="69" t="s">
        <v>218</v>
      </c>
      <c r="E31" s="64">
        <v>54</v>
      </c>
      <c r="F31" s="62"/>
      <c r="G31" s="65"/>
    </row>
    <row r="32" spans="1:7">
      <c r="A32" s="19" t="s">
        <v>228</v>
      </c>
      <c r="B32" s="19" t="s">
        <v>236</v>
      </c>
      <c r="C32" s="63">
        <v>5404</v>
      </c>
      <c r="D32" s="69" t="s">
        <v>218</v>
      </c>
      <c r="E32" s="64">
        <v>46</v>
      </c>
      <c r="F32" s="62"/>
      <c r="G32" s="65"/>
    </row>
    <row r="33" spans="1:7">
      <c r="A33" s="19" t="s">
        <v>229</v>
      </c>
      <c r="B33" s="19" t="s">
        <v>236</v>
      </c>
      <c r="C33" s="63" t="s">
        <v>230</v>
      </c>
      <c r="D33" s="69" t="s">
        <v>218</v>
      </c>
      <c r="E33" s="64">
        <v>33</v>
      </c>
      <c r="F33" s="62"/>
      <c r="G33" s="65"/>
    </row>
    <row r="34" spans="1:7">
      <c r="A34" s="19" t="s">
        <v>231</v>
      </c>
      <c r="B34" s="19" t="s">
        <v>236</v>
      </c>
      <c r="C34" s="63" t="s">
        <v>230</v>
      </c>
      <c r="D34" s="69" t="s">
        <v>218</v>
      </c>
      <c r="E34" s="64">
        <v>35</v>
      </c>
      <c r="F34" s="67"/>
      <c r="G34" s="65"/>
    </row>
    <row r="35" spans="1:7">
      <c r="A35" s="19" t="s">
        <v>232</v>
      </c>
      <c r="B35" s="19" t="s">
        <v>236</v>
      </c>
      <c r="C35" s="63" t="s">
        <v>233</v>
      </c>
      <c r="D35" s="69" t="s">
        <v>218</v>
      </c>
      <c r="E35" s="64">
        <v>29</v>
      </c>
      <c r="F35" s="67"/>
      <c r="G35" s="65"/>
    </row>
    <row r="36" spans="1:7">
      <c r="A36" s="19" t="s">
        <v>234</v>
      </c>
      <c r="B36" s="19" t="s">
        <v>236</v>
      </c>
      <c r="C36" s="63" t="s">
        <v>233</v>
      </c>
      <c r="D36" s="69" t="s">
        <v>218</v>
      </c>
      <c r="E36" s="64">
        <v>27</v>
      </c>
      <c r="F36" s="67"/>
      <c r="G36" s="65"/>
    </row>
    <row r="37" ht="16.35" spans="1:7">
      <c r="A37" s="56" t="s">
        <v>237</v>
      </c>
      <c r="B37" s="57"/>
      <c r="C37" s="57"/>
      <c r="D37" s="57"/>
      <c r="E37" s="57"/>
      <c r="F37" s="57"/>
      <c r="G37" s="58"/>
    </row>
    <row r="38" spans="1:7">
      <c r="A38" s="59" t="s">
        <v>80</v>
      </c>
      <c r="B38" s="60" t="s">
        <v>212</v>
      </c>
      <c r="C38" s="60" t="s">
        <v>213</v>
      </c>
      <c r="D38" s="61" t="s">
        <v>214</v>
      </c>
      <c r="E38" s="60" t="s">
        <v>215</v>
      </c>
      <c r="F38" s="62" t="s">
        <v>216</v>
      </c>
      <c r="G38" s="62" t="s">
        <v>8</v>
      </c>
    </row>
    <row r="39" spans="1:7">
      <c r="A39" s="19" t="s">
        <v>112</v>
      </c>
      <c r="B39" s="19" t="s">
        <v>238</v>
      </c>
      <c r="C39" s="63" t="s">
        <v>230</v>
      </c>
      <c r="D39" s="64" t="s">
        <v>218</v>
      </c>
      <c r="E39" s="64">
        <v>36</v>
      </c>
      <c r="F39" s="70"/>
      <c r="G39" s="71"/>
    </row>
    <row r="40" spans="1:7">
      <c r="A40" s="19" t="s">
        <v>114</v>
      </c>
      <c r="B40" s="19" t="s">
        <v>238</v>
      </c>
      <c r="C40" s="63" t="s">
        <v>239</v>
      </c>
      <c r="D40" s="64" t="s">
        <v>218</v>
      </c>
      <c r="E40" s="64">
        <v>17</v>
      </c>
      <c r="F40" s="67"/>
      <c r="G40" s="71"/>
    </row>
    <row r="41" ht="21.6" spans="1:7">
      <c r="A41" s="19" t="s">
        <v>102</v>
      </c>
      <c r="B41" s="19" t="s">
        <v>125</v>
      </c>
      <c r="C41" s="63">
        <v>5403</v>
      </c>
      <c r="D41" s="64" t="s">
        <v>218</v>
      </c>
      <c r="E41" s="64">
        <v>34</v>
      </c>
      <c r="F41" s="62"/>
      <c r="G41" s="71"/>
    </row>
    <row r="42" ht="21.6" spans="1:7">
      <c r="A42" s="19" t="s">
        <v>98</v>
      </c>
      <c r="B42" s="19" t="s">
        <v>125</v>
      </c>
      <c r="C42" s="63">
        <v>5404</v>
      </c>
      <c r="D42" s="64" t="s">
        <v>218</v>
      </c>
      <c r="E42" s="64">
        <v>34</v>
      </c>
      <c r="F42" s="62"/>
      <c r="G42" s="71"/>
    </row>
    <row r="43" spans="1:7">
      <c r="A43" s="19" t="s">
        <v>116</v>
      </c>
      <c r="B43" s="19" t="s">
        <v>189</v>
      </c>
      <c r="C43" s="63" t="s">
        <v>233</v>
      </c>
      <c r="D43" s="64" t="s">
        <v>218</v>
      </c>
      <c r="E43" s="64">
        <v>47</v>
      </c>
      <c r="F43" s="62"/>
      <c r="G43" s="71"/>
    </row>
    <row r="44" spans="1:7">
      <c r="A44" s="19" t="s">
        <v>121</v>
      </c>
      <c r="B44" s="19" t="s">
        <v>132</v>
      </c>
      <c r="C44" s="63" t="s">
        <v>221</v>
      </c>
      <c r="D44" s="64" t="s">
        <v>218</v>
      </c>
      <c r="E44" s="64">
        <v>32</v>
      </c>
      <c r="F44" s="62"/>
      <c r="G44" s="71"/>
    </row>
    <row r="45" spans="1:7">
      <c r="A45" s="19"/>
      <c r="B45" s="19"/>
      <c r="C45" s="72"/>
      <c r="D45" s="73"/>
      <c r="E45" s="64"/>
      <c r="F45" s="62"/>
      <c r="G45" s="71"/>
    </row>
    <row r="46" ht="16.35" spans="1:7">
      <c r="A46" s="56" t="s">
        <v>240</v>
      </c>
      <c r="B46" s="57"/>
      <c r="C46" s="57"/>
      <c r="D46" s="57"/>
      <c r="E46" s="57"/>
      <c r="F46" s="57"/>
      <c r="G46" s="58"/>
    </row>
    <row r="47" spans="1:7">
      <c r="A47" s="59" t="s">
        <v>80</v>
      </c>
      <c r="B47" s="60" t="s">
        <v>212</v>
      </c>
      <c r="C47" s="60" t="s">
        <v>213</v>
      </c>
      <c r="D47" s="61" t="s">
        <v>214</v>
      </c>
      <c r="E47" s="60" t="s">
        <v>215</v>
      </c>
      <c r="F47" s="62" t="s">
        <v>216</v>
      </c>
      <c r="G47" s="62" t="s">
        <v>8</v>
      </c>
    </row>
    <row r="48" spans="1:7">
      <c r="A48" s="19" t="s">
        <v>112</v>
      </c>
      <c r="B48" s="19" t="s">
        <v>111</v>
      </c>
      <c r="C48" s="63" t="s">
        <v>230</v>
      </c>
      <c r="D48" s="64" t="s">
        <v>218</v>
      </c>
      <c r="E48" s="64">
        <v>36</v>
      </c>
      <c r="F48" s="67"/>
      <c r="G48" s="71"/>
    </row>
    <row r="49" spans="1:7">
      <c r="A49" s="19" t="s">
        <v>114</v>
      </c>
      <c r="B49" s="19" t="s">
        <v>111</v>
      </c>
      <c r="C49" s="63" t="s">
        <v>239</v>
      </c>
      <c r="D49" s="64" t="s">
        <v>218</v>
      </c>
      <c r="E49" s="64">
        <v>17</v>
      </c>
      <c r="F49" s="70"/>
      <c r="G49" s="71"/>
    </row>
    <row r="50" spans="1:7">
      <c r="A50" s="19" t="s">
        <v>102</v>
      </c>
      <c r="B50" s="19" t="s">
        <v>97</v>
      </c>
      <c r="C50" s="63">
        <v>5403</v>
      </c>
      <c r="D50" s="64" t="s">
        <v>218</v>
      </c>
      <c r="E50" s="64">
        <v>34</v>
      </c>
      <c r="F50" s="62"/>
      <c r="G50" s="71"/>
    </row>
    <row r="51" spans="1:7">
      <c r="A51" s="19" t="s">
        <v>98</v>
      </c>
      <c r="B51" s="19" t="s">
        <v>97</v>
      </c>
      <c r="C51" s="63">
        <v>5404</v>
      </c>
      <c r="D51" s="64" t="s">
        <v>218</v>
      </c>
      <c r="E51" s="64">
        <v>34</v>
      </c>
      <c r="F51" s="62"/>
      <c r="G51" s="71"/>
    </row>
    <row r="52" spans="1:7">
      <c r="A52" s="19" t="s">
        <v>116</v>
      </c>
      <c r="B52" s="19" t="s">
        <v>111</v>
      </c>
      <c r="C52" s="63" t="s">
        <v>233</v>
      </c>
      <c r="D52" s="64" t="s">
        <v>218</v>
      </c>
      <c r="E52" s="64">
        <v>47</v>
      </c>
      <c r="F52" s="62"/>
      <c r="G52" s="71"/>
    </row>
    <row r="53" spans="1:7">
      <c r="A53" s="19" t="s">
        <v>121</v>
      </c>
      <c r="B53" s="19" t="s">
        <v>174</v>
      </c>
      <c r="C53" s="63" t="s">
        <v>221</v>
      </c>
      <c r="D53" s="64" t="s">
        <v>218</v>
      </c>
      <c r="E53" s="64">
        <v>32</v>
      </c>
      <c r="F53" s="74"/>
      <c r="G53" s="71"/>
    </row>
    <row r="54" ht="16.35" spans="1:7">
      <c r="A54" s="19"/>
      <c r="B54" s="19"/>
      <c r="C54" s="72"/>
      <c r="D54" s="73"/>
      <c r="E54" s="64"/>
      <c r="F54" s="62"/>
      <c r="G54" s="71"/>
    </row>
    <row r="55" ht="16.35" spans="1:7">
      <c r="A55" s="56" t="s">
        <v>241</v>
      </c>
      <c r="B55" s="57"/>
      <c r="C55" s="57"/>
      <c r="D55" s="57"/>
      <c r="E55" s="57"/>
      <c r="F55" s="57"/>
      <c r="G55" s="58"/>
    </row>
    <row r="56" spans="1:7">
      <c r="A56" s="59" t="s">
        <v>80</v>
      </c>
      <c r="B56" s="60" t="s">
        <v>212</v>
      </c>
      <c r="C56" s="60" t="s">
        <v>213</v>
      </c>
      <c r="D56" s="61" t="s">
        <v>214</v>
      </c>
      <c r="E56" s="60" t="s">
        <v>215</v>
      </c>
      <c r="F56" s="62" t="s">
        <v>216</v>
      </c>
      <c r="G56" s="62" t="s">
        <v>8</v>
      </c>
    </row>
    <row r="57" spans="1:7">
      <c r="A57" s="19" t="s">
        <v>112</v>
      </c>
      <c r="B57" s="19" t="s">
        <v>115</v>
      </c>
      <c r="C57" s="63">
        <v>5306</v>
      </c>
      <c r="D57" s="64" t="s">
        <v>218</v>
      </c>
      <c r="E57" s="64">
        <v>36</v>
      </c>
      <c r="F57" s="62"/>
      <c r="G57" s="71"/>
    </row>
    <row r="58" spans="1:7">
      <c r="A58" s="19" t="s">
        <v>114</v>
      </c>
      <c r="B58" s="19" t="s">
        <v>115</v>
      </c>
      <c r="C58" s="63" t="s">
        <v>239</v>
      </c>
      <c r="D58" s="64" t="s">
        <v>218</v>
      </c>
      <c r="E58" s="64">
        <v>17</v>
      </c>
      <c r="F58" s="62"/>
      <c r="G58" s="71"/>
    </row>
    <row r="59" spans="1:7">
      <c r="A59" s="19" t="s">
        <v>102</v>
      </c>
      <c r="B59" s="19" t="s">
        <v>128</v>
      </c>
      <c r="C59" s="63" t="s">
        <v>221</v>
      </c>
      <c r="D59" s="64" t="s">
        <v>218</v>
      </c>
      <c r="E59" s="64">
        <v>34</v>
      </c>
      <c r="F59" s="74"/>
      <c r="G59" s="71"/>
    </row>
    <row r="60" spans="1:7">
      <c r="A60" s="19" t="s">
        <v>98</v>
      </c>
      <c r="B60" s="19" t="s">
        <v>128</v>
      </c>
      <c r="C60" s="63">
        <v>5307</v>
      </c>
      <c r="D60" s="64" t="s">
        <v>218</v>
      </c>
      <c r="E60" s="64">
        <v>34</v>
      </c>
      <c r="F60" s="70"/>
      <c r="G60" s="71"/>
    </row>
    <row r="61" spans="1:7">
      <c r="A61" s="19" t="s">
        <v>116</v>
      </c>
      <c r="B61" s="19" t="s">
        <v>134</v>
      </c>
      <c r="C61" s="63">
        <v>4507</v>
      </c>
      <c r="D61" s="64" t="s">
        <v>218</v>
      </c>
      <c r="E61" s="64">
        <v>47</v>
      </c>
      <c r="F61" s="70"/>
      <c r="G61" s="71"/>
    </row>
    <row r="62" spans="1:7">
      <c r="A62" s="19" t="s">
        <v>121</v>
      </c>
      <c r="B62" s="19" t="s">
        <v>139</v>
      </c>
      <c r="C62" s="63">
        <v>4508</v>
      </c>
      <c r="D62" s="64" t="s">
        <v>218</v>
      </c>
      <c r="E62" s="64">
        <v>32</v>
      </c>
      <c r="F62" s="62"/>
      <c r="G62" s="71"/>
    </row>
    <row r="63" spans="1:7">
      <c r="A63" s="19" t="s">
        <v>149</v>
      </c>
      <c r="B63" s="19" t="s">
        <v>158</v>
      </c>
      <c r="C63" s="63">
        <v>5502</v>
      </c>
      <c r="D63" s="64" t="s">
        <v>218</v>
      </c>
      <c r="E63" s="19">
        <v>50</v>
      </c>
      <c r="F63" s="75"/>
      <c r="G63" s="19"/>
    </row>
    <row r="64" spans="1:7">
      <c r="A64" s="19" t="s">
        <v>151</v>
      </c>
      <c r="B64" s="19" t="s">
        <v>158</v>
      </c>
      <c r="C64" s="63">
        <v>5501</v>
      </c>
      <c r="D64" s="64" t="s">
        <v>218</v>
      </c>
      <c r="E64" s="19">
        <v>50</v>
      </c>
      <c r="F64" s="67"/>
      <c r="G64" s="19"/>
    </row>
    <row r="65" spans="1:7">
      <c r="A65" s="19" t="s">
        <v>152</v>
      </c>
      <c r="B65" s="19" t="s">
        <v>158</v>
      </c>
      <c r="C65" s="63">
        <v>5308</v>
      </c>
      <c r="D65" s="64" t="s">
        <v>218</v>
      </c>
      <c r="E65" s="19">
        <v>48</v>
      </c>
      <c r="F65" s="67"/>
      <c r="G65" s="19"/>
    </row>
    <row r="66" spans="1:7">
      <c r="A66" s="19" t="s">
        <v>143</v>
      </c>
      <c r="B66" s="19" t="s">
        <v>158</v>
      </c>
      <c r="C66" s="63">
        <v>5403</v>
      </c>
      <c r="D66" s="64" t="s">
        <v>218</v>
      </c>
      <c r="E66" s="19">
        <v>41</v>
      </c>
      <c r="F66" s="67"/>
      <c r="G66" s="19"/>
    </row>
    <row r="67" spans="1:7">
      <c r="A67" s="19" t="s">
        <v>155</v>
      </c>
      <c r="B67" s="19" t="s">
        <v>158</v>
      </c>
      <c r="C67" s="63">
        <v>5404</v>
      </c>
      <c r="D67" s="64" t="s">
        <v>218</v>
      </c>
      <c r="E67" s="19">
        <v>51</v>
      </c>
      <c r="F67" s="62"/>
      <c r="G67" s="19"/>
    </row>
    <row r="68" spans="1:7">
      <c r="A68" s="19" t="s">
        <v>156</v>
      </c>
      <c r="B68" s="19" t="s">
        <v>158</v>
      </c>
      <c r="C68" s="63" t="s">
        <v>230</v>
      </c>
      <c r="D68" s="64" t="s">
        <v>218</v>
      </c>
      <c r="E68" s="19">
        <v>47</v>
      </c>
      <c r="F68" s="62"/>
      <c r="G68" s="19"/>
    </row>
    <row r="69" spans="1:7">
      <c r="A69" s="19" t="s">
        <v>157</v>
      </c>
      <c r="B69" s="19" t="s">
        <v>158</v>
      </c>
      <c r="C69" s="63" t="s">
        <v>233</v>
      </c>
      <c r="D69" s="64" t="s">
        <v>218</v>
      </c>
      <c r="E69" s="19">
        <v>42</v>
      </c>
      <c r="F69" s="62"/>
      <c r="G69" s="19"/>
    </row>
    <row r="70" spans="1:7">
      <c r="A70" s="19" t="s">
        <v>142</v>
      </c>
      <c r="B70" s="19" t="s">
        <v>158</v>
      </c>
      <c r="C70" s="63">
        <v>5204</v>
      </c>
      <c r="D70" s="64" t="s">
        <v>218</v>
      </c>
      <c r="E70" s="19">
        <v>44</v>
      </c>
      <c r="F70" s="62"/>
      <c r="G70" s="19"/>
    </row>
    <row r="71" ht="16.35" spans="1:7">
      <c r="A71" s="68"/>
      <c r="B71" s="68"/>
      <c r="C71" s="68"/>
      <c r="D71" s="68"/>
      <c r="E71" s="68"/>
      <c r="F71" s="68"/>
      <c r="G71" s="68"/>
    </row>
    <row r="72" ht="16.35" spans="1:7">
      <c r="A72" s="56" t="s">
        <v>242</v>
      </c>
      <c r="B72" s="57"/>
      <c r="C72" s="57"/>
      <c r="D72" s="57"/>
      <c r="E72" s="57"/>
      <c r="F72" s="57"/>
      <c r="G72" s="58"/>
    </row>
    <row r="73" spans="1:7">
      <c r="A73" s="59" t="s">
        <v>80</v>
      </c>
      <c r="B73" s="60" t="s">
        <v>212</v>
      </c>
      <c r="C73" s="60" t="s">
        <v>213</v>
      </c>
      <c r="D73" s="61" t="s">
        <v>214</v>
      </c>
      <c r="E73" s="60" t="s">
        <v>215</v>
      </c>
      <c r="F73" s="62" t="s">
        <v>216</v>
      </c>
      <c r="G73" s="62" t="s">
        <v>8</v>
      </c>
    </row>
    <row r="74" spans="1:7">
      <c r="A74" s="19" t="s">
        <v>112</v>
      </c>
      <c r="B74" s="19" t="s">
        <v>172</v>
      </c>
      <c r="C74" s="63" t="s">
        <v>230</v>
      </c>
      <c r="D74" s="64" t="s">
        <v>218</v>
      </c>
      <c r="E74" s="64">
        <v>36</v>
      </c>
      <c r="F74" s="62"/>
      <c r="G74" s="71"/>
    </row>
    <row r="75" spans="1:7">
      <c r="A75" s="19" t="s">
        <v>114</v>
      </c>
      <c r="B75" s="19" t="s">
        <v>172</v>
      </c>
      <c r="C75" s="63" t="s">
        <v>239</v>
      </c>
      <c r="D75" s="64" t="s">
        <v>218</v>
      </c>
      <c r="E75" s="64">
        <v>17</v>
      </c>
      <c r="F75" s="62"/>
      <c r="G75" s="71"/>
    </row>
    <row r="76" spans="1:7">
      <c r="A76" s="19" t="s">
        <v>116</v>
      </c>
      <c r="B76" s="19" t="s">
        <v>132</v>
      </c>
      <c r="C76" s="63" t="s">
        <v>233</v>
      </c>
      <c r="D76" s="64" t="s">
        <v>218</v>
      </c>
      <c r="E76" s="64">
        <v>47</v>
      </c>
      <c r="F76" s="70"/>
      <c r="G76" s="71"/>
    </row>
    <row r="77" spans="1:7">
      <c r="A77" s="19" t="s">
        <v>121</v>
      </c>
      <c r="B77" s="19" t="s">
        <v>97</v>
      </c>
      <c r="C77" s="63" t="s">
        <v>221</v>
      </c>
      <c r="D77" s="64" t="s">
        <v>218</v>
      </c>
      <c r="E77" s="64">
        <v>32</v>
      </c>
      <c r="F77" s="70"/>
      <c r="G77" s="71"/>
    </row>
    <row r="78" s="53" customFormat="1" spans="1:7">
      <c r="A78" s="18" t="s">
        <v>104</v>
      </c>
      <c r="B78" s="18" t="s">
        <v>103</v>
      </c>
      <c r="C78" s="76">
        <v>5403</v>
      </c>
      <c r="D78" s="77" t="s">
        <v>218</v>
      </c>
      <c r="E78" s="18">
        <v>50</v>
      </c>
      <c r="F78" s="76"/>
      <c r="G78" s="18"/>
    </row>
    <row r="79" s="53" customFormat="1" spans="1:7">
      <c r="A79" s="18" t="s">
        <v>243</v>
      </c>
      <c r="B79" s="18" t="s">
        <v>106</v>
      </c>
      <c r="C79" s="76">
        <v>5404</v>
      </c>
      <c r="D79" s="77" t="s">
        <v>218</v>
      </c>
      <c r="E79" s="18">
        <v>36</v>
      </c>
      <c r="F79" s="76"/>
      <c r="G79" s="18"/>
    </row>
    <row r="80" s="53" customFormat="1" spans="1:7">
      <c r="A80" s="18" t="s">
        <v>244</v>
      </c>
      <c r="B80" s="18" t="s">
        <v>106</v>
      </c>
      <c r="C80" s="76">
        <v>5501</v>
      </c>
      <c r="D80" s="77" t="s">
        <v>218</v>
      </c>
      <c r="E80" s="18">
        <v>36</v>
      </c>
      <c r="F80" s="76"/>
      <c r="G80" s="18"/>
    </row>
    <row r="81" s="53" customFormat="1" spans="1:7">
      <c r="A81" s="18" t="s">
        <v>110</v>
      </c>
      <c r="B81" s="18" t="s">
        <v>109</v>
      </c>
      <c r="C81" s="76">
        <v>5502</v>
      </c>
      <c r="D81" s="77" t="s">
        <v>218</v>
      </c>
      <c r="E81" s="18">
        <v>32</v>
      </c>
      <c r="F81" s="76"/>
      <c r="G81" s="18"/>
    </row>
    <row r="82" s="53" customFormat="1" ht="16.35" spans="1:7">
      <c r="A82" s="18" t="s">
        <v>117</v>
      </c>
      <c r="B82" s="18" t="s">
        <v>109</v>
      </c>
      <c r="C82" s="76">
        <v>5204</v>
      </c>
      <c r="D82" s="77" t="s">
        <v>218</v>
      </c>
      <c r="E82" s="18">
        <v>30</v>
      </c>
      <c r="F82" s="76"/>
      <c r="G82" s="18"/>
    </row>
    <row r="83" ht="16.35" spans="1:7">
      <c r="A83" s="56" t="s">
        <v>245</v>
      </c>
      <c r="B83" s="57"/>
      <c r="C83" s="57"/>
      <c r="D83" s="57"/>
      <c r="E83" s="57"/>
      <c r="F83" s="57"/>
      <c r="G83" s="58"/>
    </row>
    <row r="84" spans="1:7">
      <c r="A84" s="59" t="s">
        <v>80</v>
      </c>
      <c r="B84" s="60" t="s">
        <v>212</v>
      </c>
      <c r="C84" s="60" t="s">
        <v>213</v>
      </c>
      <c r="D84" s="61" t="s">
        <v>214</v>
      </c>
      <c r="E84" s="60" t="s">
        <v>215</v>
      </c>
      <c r="F84" s="62" t="s">
        <v>216</v>
      </c>
      <c r="G84" s="62" t="s">
        <v>8</v>
      </c>
    </row>
    <row r="85" spans="1:7">
      <c r="A85" s="19" t="s">
        <v>112</v>
      </c>
      <c r="B85" s="19" t="s">
        <v>187</v>
      </c>
      <c r="C85" s="63" t="s">
        <v>230</v>
      </c>
      <c r="D85" s="64" t="s">
        <v>218</v>
      </c>
      <c r="E85" s="64">
        <v>36</v>
      </c>
      <c r="F85" s="62"/>
      <c r="G85" s="71"/>
    </row>
    <row r="86" spans="1:7">
      <c r="A86" s="19" t="s">
        <v>114</v>
      </c>
      <c r="B86" s="19" t="s">
        <v>187</v>
      </c>
      <c r="C86" s="63" t="s">
        <v>239</v>
      </c>
      <c r="D86" s="64" t="s">
        <v>218</v>
      </c>
      <c r="E86" s="64">
        <v>17</v>
      </c>
      <c r="F86" s="70"/>
      <c r="G86" s="71"/>
    </row>
    <row r="87" spans="1:7">
      <c r="A87" s="19" t="s">
        <v>116</v>
      </c>
      <c r="B87" s="19" t="s">
        <v>171</v>
      </c>
      <c r="C87" s="63" t="s">
        <v>233</v>
      </c>
      <c r="D87" s="64" t="s">
        <v>218</v>
      </c>
      <c r="E87" s="64">
        <v>47</v>
      </c>
      <c r="F87" s="70"/>
      <c r="G87" s="71"/>
    </row>
    <row r="88" spans="1:7">
      <c r="A88" s="19" t="s">
        <v>121</v>
      </c>
      <c r="B88" s="19" t="s">
        <v>127</v>
      </c>
      <c r="C88" s="63" t="s">
        <v>221</v>
      </c>
      <c r="D88" s="64" t="s">
        <v>218</v>
      </c>
      <c r="E88" s="64">
        <v>32</v>
      </c>
      <c r="F88" s="70"/>
      <c r="G88" s="78"/>
    </row>
    <row r="89" ht="16.35" spans="1:7">
      <c r="A89" s="79"/>
      <c r="B89" s="79"/>
      <c r="C89" s="79"/>
      <c r="D89" s="79"/>
      <c r="E89" s="79"/>
      <c r="F89" s="79"/>
      <c r="G89" s="79"/>
    </row>
    <row r="90" spans="1:7">
      <c r="A90" s="80" t="s">
        <v>246</v>
      </c>
      <c r="B90" s="81"/>
      <c r="C90" s="81"/>
      <c r="D90" s="81"/>
      <c r="E90" s="81"/>
      <c r="F90" s="81"/>
      <c r="G90" s="82"/>
    </row>
    <row r="91" spans="1:7">
      <c r="A91" s="19" t="s">
        <v>116</v>
      </c>
      <c r="B91" s="19" t="s">
        <v>136</v>
      </c>
      <c r="C91" s="63" t="s">
        <v>233</v>
      </c>
      <c r="D91" s="64" t="s">
        <v>218</v>
      </c>
      <c r="E91" s="64">
        <v>47</v>
      </c>
      <c r="F91" s="70"/>
      <c r="G91" s="78"/>
    </row>
  </sheetData>
  <mergeCells count="9">
    <mergeCell ref="A1:G1"/>
    <mergeCell ref="A2:G2"/>
    <mergeCell ref="A20:G20"/>
    <mergeCell ref="A37:G37"/>
    <mergeCell ref="A46:G46"/>
    <mergeCell ref="A55:G55"/>
    <mergeCell ref="A72:G72"/>
    <mergeCell ref="A83:G83"/>
    <mergeCell ref="A90:G9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opLeftCell="A41" workbookViewId="0">
      <selection activeCell="C8" sqref="C8"/>
    </sheetView>
  </sheetViews>
  <sheetFormatPr defaultColWidth="8.625" defaultRowHeight="15.6"/>
  <cols>
    <col min="1" max="1" width="7.125" customWidth="1"/>
    <col min="3" max="3" width="15.625" customWidth="1"/>
    <col min="4" max="4" width="20.625" customWidth="1"/>
    <col min="5" max="5" width="7.25" customWidth="1"/>
    <col min="7" max="7" width="6.875" customWidth="1"/>
    <col min="8" max="8" width="5.625" customWidth="1"/>
    <col min="9" max="9" width="6.25" customWidth="1"/>
    <col min="10" max="10" width="8.625" style="15"/>
  </cols>
  <sheetData>
    <row r="1" ht="20.4" spans="1:10">
      <c r="A1" s="16" t="s">
        <v>247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17" t="s">
        <v>248</v>
      </c>
      <c r="B2" s="18" t="s">
        <v>249</v>
      </c>
      <c r="C2" s="18" t="s">
        <v>250</v>
      </c>
      <c r="D2" s="18" t="s">
        <v>251</v>
      </c>
      <c r="E2" s="18" t="s">
        <v>252</v>
      </c>
      <c r="F2" s="18" t="s">
        <v>253</v>
      </c>
      <c r="G2" s="18" t="s">
        <v>254</v>
      </c>
      <c r="H2" s="18" t="s">
        <v>255</v>
      </c>
      <c r="I2" s="18" t="s">
        <v>256</v>
      </c>
      <c r="J2" s="35" t="s">
        <v>8</v>
      </c>
    </row>
    <row r="3" spans="1:10">
      <c r="A3" s="17"/>
      <c r="B3" s="18"/>
      <c r="C3" s="18"/>
      <c r="D3" s="18"/>
      <c r="E3" s="18"/>
      <c r="F3" s="18"/>
      <c r="G3" s="18"/>
      <c r="H3" s="18"/>
      <c r="I3" s="18"/>
      <c r="J3" s="36"/>
    </row>
    <row r="4" spans="1:10">
      <c r="A4" s="17"/>
      <c r="B4" s="18"/>
      <c r="C4" s="18"/>
      <c r="D4" s="18"/>
      <c r="E4" s="18"/>
      <c r="F4" s="18"/>
      <c r="G4" s="18"/>
      <c r="H4" s="18"/>
      <c r="I4" s="18"/>
      <c r="J4" s="37"/>
    </row>
    <row r="5" ht="20.1" customHeight="1" spans="1:10">
      <c r="A5" s="17">
        <v>1</v>
      </c>
      <c r="B5" s="19" t="s">
        <v>257</v>
      </c>
      <c r="C5" s="19" t="s">
        <v>238</v>
      </c>
      <c r="D5" s="19" t="s">
        <v>112</v>
      </c>
      <c r="E5" s="19">
        <v>48</v>
      </c>
      <c r="F5" s="19" t="s">
        <v>258</v>
      </c>
      <c r="G5" s="20" t="s">
        <v>259</v>
      </c>
      <c r="H5" s="20">
        <v>2</v>
      </c>
      <c r="I5" s="38">
        <v>4</v>
      </c>
      <c r="J5" s="39"/>
    </row>
    <row r="6" ht="20.1" customHeight="1" spans="1:10">
      <c r="A6" s="17">
        <v>2</v>
      </c>
      <c r="B6" s="19" t="s">
        <v>257</v>
      </c>
      <c r="C6" s="19" t="s">
        <v>238</v>
      </c>
      <c r="D6" s="19" t="s">
        <v>114</v>
      </c>
      <c r="E6" s="19">
        <v>48</v>
      </c>
      <c r="F6" s="19" t="s">
        <v>258</v>
      </c>
      <c r="G6" s="21"/>
      <c r="H6" s="21"/>
      <c r="I6" s="40"/>
      <c r="J6" s="39"/>
    </row>
    <row r="7" ht="20.1" customHeight="1" spans="1:10">
      <c r="A7" s="17">
        <v>3</v>
      </c>
      <c r="B7" s="19" t="s">
        <v>260</v>
      </c>
      <c r="C7" s="19" t="s">
        <v>97</v>
      </c>
      <c r="D7" s="19" t="s">
        <v>121</v>
      </c>
      <c r="E7" s="19">
        <v>64</v>
      </c>
      <c r="F7" s="19" t="s">
        <v>258</v>
      </c>
      <c r="G7" s="19" t="s">
        <v>38</v>
      </c>
      <c r="H7" s="19">
        <v>2</v>
      </c>
      <c r="I7" s="18">
        <v>2</v>
      </c>
      <c r="J7" s="39"/>
    </row>
    <row r="8" ht="20.1" customHeight="1" spans="1:10">
      <c r="A8" s="17">
        <v>4</v>
      </c>
      <c r="B8" s="19" t="s">
        <v>261</v>
      </c>
      <c r="C8" s="19" t="s">
        <v>127</v>
      </c>
      <c r="D8" s="19" t="s">
        <v>121</v>
      </c>
      <c r="E8" s="19">
        <v>64</v>
      </c>
      <c r="F8" s="19" t="s">
        <v>258</v>
      </c>
      <c r="G8" s="19" t="s">
        <v>262</v>
      </c>
      <c r="H8" s="19">
        <v>2</v>
      </c>
      <c r="I8" s="18">
        <v>2</v>
      </c>
      <c r="J8" s="39"/>
    </row>
    <row r="9" ht="20.1" customHeight="1" spans="1:10">
      <c r="A9" s="17">
        <v>5</v>
      </c>
      <c r="B9" s="19" t="s">
        <v>263</v>
      </c>
      <c r="C9" s="19" t="s">
        <v>115</v>
      </c>
      <c r="D9" s="19" t="s">
        <v>112</v>
      </c>
      <c r="E9" s="19">
        <v>48</v>
      </c>
      <c r="F9" s="19" t="s">
        <v>258</v>
      </c>
      <c r="G9" s="20" t="s">
        <v>40</v>
      </c>
      <c r="H9" s="20">
        <v>4</v>
      </c>
      <c r="I9" s="41">
        <v>4</v>
      </c>
      <c r="J9" s="39"/>
    </row>
    <row r="10" ht="20.1" customHeight="1" spans="1:10">
      <c r="A10" s="17">
        <v>6</v>
      </c>
      <c r="B10" s="19" t="s">
        <v>264</v>
      </c>
      <c r="C10" s="19" t="s">
        <v>139</v>
      </c>
      <c r="D10" s="19" t="s">
        <v>121</v>
      </c>
      <c r="E10" s="19">
        <v>64</v>
      </c>
      <c r="F10" s="19" t="s">
        <v>258</v>
      </c>
      <c r="G10" s="21"/>
      <c r="H10" s="21"/>
      <c r="I10" s="42"/>
      <c r="J10" s="39"/>
    </row>
    <row r="11" ht="20.1" customHeight="1" spans="1:10">
      <c r="A11" s="17">
        <v>7</v>
      </c>
      <c r="B11" s="19" t="s">
        <v>265</v>
      </c>
      <c r="C11" s="19" t="s">
        <v>172</v>
      </c>
      <c r="D11" s="19" t="s">
        <v>119</v>
      </c>
      <c r="E11" s="19">
        <v>48</v>
      </c>
      <c r="F11" s="19" t="s">
        <v>258</v>
      </c>
      <c r="G11" s="20" t="s">
        <v>55</v>
      </c>
      <c r="H11" s="20">
        <v>6</v>
      </c>
      <c r="I11" s="41">
        <v>8</v>
      </c>
      <c r="J11" s="39"/>
    </row>
    <row r="12" ht="20.1" customHeight="1" spans="1:10">
      <c r="A12" s="17">
        <v>8</v>
      </c>
      <c r="B12" s="19" t="s">
        <v>266</v>
      </c>
      <c r="C12" s="19" t="s">
        <v>171</v>
      </c>
      <c r="D12" s="19" t="s">
        <v>116</v>
      </c>
      <c r="E12" s="19">
        <v>48</v>
      </c>
      <c r="F12" s="19" t="s">
        <v>258</v>
      </c>
      <c r="G12" s="22"/>
      <c r="H12" s="22"/>
      <c r="I12" s="43"/>
      <c r="J12" s="39"/>
    </row>
    <row r="13" ht="20.1" customHeight="1" spans="1:10">
      <c r="A13" s="17">
        <v>9</v>
      </c>
      <c r="B13" s="19" t="s">
        <v>267</v>
      </c>
      <c r="C13" s="19" t="s">
        <v>174</v>
      </c>
      <c r="D13" s="19" t="s">
        <v>121</v>
      </c>
      <c r="E13" s="19">
        <v>48</v>
      </c>
      <c r="F13" s="19" t="s">
        <v>258</v>
      </c>
      <c r="G13" s="21"/>
      <c r="H13" s="21"/>
      <c r="I13" s="42"/>
      <c r="J13" s="39"/>
    </row>
    <row r="14" ht="20.1" customHeight="1" spans="1:10">
      <c r="A14" s="17">
        <v>10</v>
      </c>
      <c r="B14" s="19" t="s">
        <v>268</v>
      </c>
      <c r="C14" s="19" t="s">
        <v>158</v>
      </c>
      <c r="D14" s="19" t="s">
        <v>145</v>
      </c>
      <c r="E14" s="19">
        <v>48</v>
      </c>
      <c r="F14" s="19" t="s">
        <v>258</v>
      </c>
      <c r="G14" s="20" t="s">
        <v>53</v>
      </c>
      <c r="H14" s="20"/>
      <c r="I14" s="41">
        <v>8</v>
      </c>
      <c r="J14" s="39"/>
    </row>
    <row r="15" ht="20.1" customHeight="1" spans="1:10">
      <c r="A15" s="17">
        <v>11</v>
      </c>
      <c r="B15" s="19" t="s">
        <v>268</v>
      </c>
      <c r="C15" s="19" t="s">
        <v>158</v>
      </c>
      <c r="D15" s="19" t="s">
        <v>123</v>
      </c>
      <c r="E15" s="19">
        <v>48</v>
      </c>
      <c r="F15" s="19" t="s">
        <v>258</v>
      </c>
      <c r="G15" s="21"/>
      <c r="H15" s="21"/>
      <c r="I15" s="42"/>
      <c r="J15" s="39"/>
    </row>
    <row r="16" s="12" customFormat="1" ht="20.1" customHeight="1" spans="1:10">
      <c r="A16" s="23">
        <v>12</v>
      </c>
      <c r="B16" s="24" t="s">
        <v>269</v>
      </c>
      <c r="C16" s="24" t="s">
        <v>144</v>
      </c>
      <c r="D16" s="24" t="s">
        <v>123</v>
      </c>
      <c r="E16" s="24">
        <v>48</v>
      </c>
      <c r="F16" s="24" t="s">
        <v>258</v>
      </c>
      <c r="G16" s="24" t="s">
        <v>270</v>
      </c>
      <c r="H16" s="24"/>
      <c r="I16" s="44"/>
      <c r="J16" s="45" t="s">
        <v>271</v>
      </c>
    </row>
    <row r="17" ht="20.1" customHeight="1" spans="1:10">
      <c r="A17" s="17">
        <v>13</v>
      </c>
      <c r="B17" s="19" t="s">
        <v>272</v>
      </c>
      <c r="C17" s="19" t="s">
        <v>97</v>
      </c>
      <c r="D17" s="19" t="s">
        <v>102</v>
      </c>
      <c r="E17" s="19">
        <v>64</v>
      </c>
      <c r="F17" s="19" t="s">
        <v>258</v>
      </c>
      <c r="G17" s="20" t="s">
        <v>37</v>
      </c>
      <c r="H17" s="20">
        <v>6</v>
      </c>
      <c r="I17" s="41">
        <v>6</v>
      </c>
      <c r="J17" s="39"/>
    </row>
    <row r="18" ht="20.1" customHeight="1" spans="1:10">
      <c r="A18" s="17">
        <v>14</v>
      </c>
      <c r="B18" s="19" t="s">
        <v>273</v>
      </c>
      <c r="C18" s="19" t="s">
        <v>134</v>
      </c>
      <c r="D18" s="19" t="s">
        <v>116</v>
      </c>
      <c r="E18" s="19">
        <v>48</v>
      </c>
      <c r="F18" s="19" t="s">
        <v>258</v>
      </c>
      <c r="G18" s="22"/>
      <c r="H18" s="22"/>
      <c r="I18" s="43"/>
      <c r="J18" s="39"/>
    </row>
    <row r="19" ht="20.1" customHeight="1" spans="1:10">
      <c r="A19" s="17">
        <v>15</v>
      </c>
      <c r="B19" s="19" t="s">
        <v>274</v>
      </c>
      <c r="C19" s="19" t="s">
        <v>136</v>
      </c>
      <c r="D19" s="19" t="s">
        <v>116</v>
      </c>
      <c r="E19" s="19">
        <v>80</v>
      </c>
      <c r="F19" s="19" t="s">
        <v>258</v>
      </c>
      <c r="G19" s="21"/>
      <c r="H19" s="21"/>
      <c r="I19" s="42"/>
      <c r="J19" s="39"/>
    </row>
    <row r="20" s="13" customFormat="1" ht="20.1" customHeight="1" spans="1:10">
      <c r="A20" s="25">
        <v>16</v>
      </c>
      <c r="B20" s="26" t="s">
        <v>275</v>
      </c>
      <c r="C20" s="26" t="s">
        <v>103</v>
      </c>
      <c r="D20" s="26" t="s">
        <v>104</v>
      </c>
      <c r="E20" s="26">
        <v>48</v>
      </c>
      <c r="F20" s="26" t="s">
        <v>258</v>
      </c>
      <c r="G20" s="27" t="s">
        <v>23</v>
      </c>
      <c r="H20" s="27">
        <v>6</v>
      </c>
      <c r="I20" s="27">
        <v>8</v>
      </c>
      <c r="J20" s="46"/>
    </row>
    <row r="21" s="13" customFormat="1" ht="24.75" customHeight="1" spans="1:10">
      <c r="A21" s="25">
        <v>17</v>
      </c>
      <c r="B21" s="26" t="s">
        <v>276</v>
      </c>
      <c r="C21" s="26" t="s">
        <v>106</v>
      </c>
      <c r="D21" s="26" t="s">
        <v>107</v>
      </c>
      <c r="E21" s="26">
        <v>80</v>
      </c>
      <c r="F21" s="26" t="s">
        <v>258</v>
      </c>
      <c r="G21" s="28"/>
      <c r="H21" s="28"/>
      <c r="I21" s="28"/>
      <c r="J21" s="46"/>
    </row>
    <row r="22" s="13" customFormat="1" ht="20.1" customHeight="1" spans="1:10">
      <c r="A22" s="25">
        <v>18</v>
      </c>
      <c r="B22" s="26" t="s">
        <v>277</v>
      </c>
      <c r="C22" s="26" t="s">
        <v>109</v>
      </c>
      <c r="D22" s="26" t="s">
        <v>110</v>
      </c>
      <c r="E22" s="26">
        <v>64</v>
      </c>
      <c r="F22" s="26" t="s">
        <v>258</v>
      </c>
      <c r="G22" s="29"/>
      <c r="H22" s="29"/>
      <c r="I22" s="29"/>
      <c r="J22" s="46"/>
    </row>
    <row r="23" ht="20.1" customHeight="1" spans="1:10">
      <c r="A23" s="17">
        <v>19</v>
      </c>
      <c r="B23" s="19" t="s">
        <v>278</v>
      </c>
      <c r="C23" s="19" t="s">
        <v>132</v>
      </c>
      <c r="D23" s="19" t="s">
        <v>121</v>
      </c>
      <c r="E23" s="19">
        <v>64</v>
      </c>
      <c r="F23" s="19" t="s">
        <v>258</v>
      </c>
      <c r="G23" s="19" t="s">
        <v>33</v>
      </c>
      <c r="H23" s="19">
        <v>2</v>
      </c>
      <c r="I23" s="18">
        <v>2</v>
      </c>
      <c r="J23" s="39"/>
    </row>
    <row r="24" ht="20.1" customHeight="1" spans="1:10">
      <c r="A24" s="17">
        <v>20</v>
      </c>
      <c r="B24" s="19" t="s">
        <v>268</v>
      </c>
      <c r="C24" s="19" t="s">
        <v>158</v>
      </c>
      <c r="D24" s="19" t="s">
        <v>146</v>
      </c>
      <c r="E24" s="19">
        <v>48</v>
      </c>
      <c r="F24" s="19" t="s">
        <v>258</v>
      </c>
      <c r="G24" s="20" t="s">
        <v>47</v>
      </c>
      <c r="H24" s="20">
        <v>2</v>
      </c>
      <c r="I24" s="41">
        <v>8</v>
      </c>
      <c r="J24" s="39"/>
    </row>
    <row r="25" ht="20.1" customHeight="1" spans="1:10">
      <c r="A25" s="17">
        <v>21</v>
      </c>
      <c r="B25" s="19" t="s">
        <v>268</v>
      </c>
      <c r="C25" s="19" t="s">
        <v>158</v>
      </c>
      <c r="D25" s="19" t="s">
        <v>279</v>
      </c>
      <c r="E25" s="19">
        <v>48</v>
      </c>
      <c r="F25" s="19" t="s">
        <v>258</v>
      </c>
      <c r="G25" s="21"/>
      <c r="H25" s="21"/>
      <c r="I25" s="42"/>
      <c r="J25" s="39"/>
    </row>
    <row r="26" ht="26.25" customHeight="1" spans="1:10">
      <c r="A26" s="17">
        <v>22</v>
      </c>
      <c r="B26" s="19" t="s">
        <v>280</v>
      </c>
      <c r="C26" s="19" t="s">
        <v>128</v>
      </c>
      <c r="D26" s="19" t="s">
        <v>95</v>
      </c>
      <c r="E26" s="19">
        <v>64</v>
      </c>
      <c r="F26" s="19" t="s">
        <v>258</v>
      </c>
      <c r="G26" s="19" t="s">
        <v>32</v>
      </c>
      <c r="H26" s="19">
        <v>2</v>
      </c>
      <c r="I26" s="18">
        <v>4</v>
      </c>
      <c r="J26" s="39"/>
    </row>
    <row r="27" s="12" customFormat="1" ht="20.1" customHeight="1" spans="1:10">
      <c r="A27" s="23">
        <v>23</v>
      </c>
      <c r="B27" s="24" t="s">
        <v>281</v>
      </c>
      <c r="C27" s="24" t="s">
        <v>198</v>
      </c>
      <c r="D27" s="24" t="s">
        <v>116</v>
      </c>
      <c r="E27" s="24">
        <v>48</v>
      </c>
      <c r="F27" s="24" t="s">
        <v>258</v>
      </c>
      <c r="G27" s="24" t="s">
        <v>64</v>
      </c>
      <c r="H27" s="24"/>
      <c r="I27" s="44"/>
      <c r="J27" s="45" t="s">
        <v>271</v>
      </c>
    </row>
    <row r="28" ht="27" customHeight="1" spans="1:10">
      <c r="A28" s="17">
        <v>24</v>
      </c>
      <c r="B28" s="19" t="s">
        <v>282</v>
      </c>
      <c r="C28" s="19" t="s">
        <v>125</v>
      </c>
      <c r="D28" s="19" t="s">
        <v>102</v>
      </c>
      <c r="E28" s="19">
        <v>80</v>
      </c>
      <c r="F28" s="19" t="s">
        <v>258</v>
      </c>
      <c r="G28" s="20" t="s">
        <v>31</v>
      </c>
      <c r="H28" s="20">
        <v>2</v>
      </c>
      <c r="I28" s="41">
        <v>4</v>
      </c>
      <c r="J28" s="39"/>
    </row>
    <row r="29" ht="24.75" customHeight="1" spans="1:10">
      <c r="A29" s="17">
        <v>25</v>
      </c>
      <c r="B29" s="19" t="s">
        <v>282</v>
      </c>
      <c r="C29" s="19" t="s">
        <v>125</v>
      </c>
      <c r="D29" s="19" t="s">
        <v>98</v>
      </c>
      <c r="E29" s="19">
        <v>80</v>
      </c>
      <c r="F29" s="19" t="s">
        <v>258</v>
      </c>
      <c r="G29" s="21"/>
      <c r="H29" s="21"/>
      <c r="I29" s="42"/>
      <c r="J29" s="39"/>
    </row>
    <row r="30" ht="27" customHeight="1" spans="1:10">
      <c r="A30" s="17">
        <v>26</v>
      </c>
      <c r="B30" s="19" t="s">
        <v>283</v>
      </c>
      <c r="C30" s="19" t="s">
        <v>187</v>
      </c>
      <c r="D30" s="19" t="s">
        <v>119</v>
      </c>
      <c r="E30" s="19">
        <v>48</v>
      </c>
      <c r="F30" s="19" t="s">
        <v>258</v>
      </c>
      <c r="G30" s="20" t="s">
        <v>59</v>
      </c>
      <c r="H30" s="20">
        <v>4</v>
      </c>
      <c r="I30" s="41">
        <v>6</v>
      </c>
      <c r="J30" s="39"/>
    </row>
    <row r="31" ht="20.1" customHeight="1" spans="1:10">
      <c r="A31" s="17">
        <v>27</v>
      </c>
      <c r="B31" s="19" t="s">
        <v>284</v>
      </c>
      <c r="C31" s="19" t="s">
        <v>189</v>
      </c>
      <c r="D31" s="19" t="s">
        <v>116</v>
      </c>
      <c r="E31" s="19">
        <v>64</v>
      </c>
      <c r="F31" s="19" t="s">
        <v>258</v>
      </c>
      <c r="G31" s="21"/>
      <c r="H31" s="21"/>
      <c r="I31" s="42"/>
      <c r="J31" s="39"/>
    </row>
    <row r="32" ht="20.1" customHeight="1" spans="1:10">
      <c r="A32" s="17">
        <v>28</v>
      </c>
      <c r="B32" s="19" t="s">
        <v>285</v>
      </c>
      <c r="C32" s="19" t="s">
        <v>132</v>
      </c>
      <c r="D32" s="19" t="s">
        <v>116</v>
      </c>
      <c r="E32" s="19">
        <v>48</v>
      </c>
      <c r="F32" s="19" t="s">
        <v>258</v>
      </c>
      <c r="G32" s="19" t="s">
        <v>286</v>
      </c>
      <c r="H32" s="19">
        <v>2</v>
      </c>
      <c r="I32" s="18">
        <v>2</v>
      </c>
      <c r="J32" s="39"/>
    </row>
    <row r="33" s="12" customFormat="1" ht="20.1" customHeight="1" spans="1:10">
      <c r="A33" s="23">
        <v>29</v>
      </c>
      <c r="B33" s="24" t="s">
        <v>287</v>
      </c>
      <c r="C33" s="24" t="s">
        <v>165</v>
      </c>
      <c r="D33" s="24" t="s">
        <v>166</v>
      </c>
      <c r="E33" s="24">
        <v>32</v>
      </c>
      <c r="F33" s="24" t="s">
        <v>258</v>
      </c>
      <c r="G33" s="30" t="s">
        <v>54</v>
      </c>
      <c r="H33" s="30"/>
      <c r="I33" s="47"/>
      <c r="J33" s="48" t="s">
        <v>271</v>
      </c>
    </row>
    <row r="34" s="12" customFormat="1" ht="20.1" customHeight="1" spans="1:10">
      <c r="A34" s="23">
        <v>30</v>
      </c>
      <c r="B34" s="24" t="s">
        <v>287</v>
      </c>
      <c r="C34" s="24" t="s">
        <v>165</v>
      </c>
      <c r="D34" s="24" t="s">
        <v>167</v>
      </c>
      <c r="E34" s="24">
        <v>32</v>
      </c>
      <c r="F34" s="24" t="s">
        <v>258</v>
      </c>
      <c r="G34" s="31"/>
      <c r="H34" s="31"/>
      <c r="I34" s="49"/>
      <c r="J34" s="50"/>
    </row>
    <row r="35" s="12" customFormat="1" ht="20.1" customHeight="1" spans="1:10">
      <c r="A35" s="23">
        <v>31</v>
      </c>
      <c r="B35" s="24" t="s">
        <v>287</v>
      </c>
      <c r="C35" s="24" t="s">
        <v>165</v>
      </c>
      <c r="D35" s="24" t="s">
        <v>168</v>
      </c>
      <c r="E35" s="24">
        <v>32</v>
      </c>
      <c r="F35" s="24" t="s">
        <v>258</v>
      </c>
      <c r="G35" s="31"/>
      <c r="H35" s="31"/>
      <c r="I35" s="49"/>
      <c r="J35" s="50"/>
    </row>
    <row r="36" s="12" customFormat="1" ht="20.1" customHeight="1" spans="1:10">
      <c r="A36" s="23">
        <v>32</v>
      </c>
      <c r="B36" s="24" t="s">
        <v>287</v>
      </c>
      <c r="C36" s="24" t="s">
        <v>165</v>
      </c>
      <c r="D36" s="24" t="s">
        <v>169</v>
      </c>
      <c r="E36" s="24">
        <v>32</v>
      </c>
      <c r="F36" s="24" t="s">
        <v>258</v>
      </c>
      <c r="G36" s="31"/>
      <c r="H36" s="31"/>
      <c r="I36" s="49"/>
      <c r="J36" s="50"/>
    </row>
    <row r="37" s="12" customFormat="1" ht="20.1" customHeight="1" spans="1:10">
      <c r="A37" s="23">
        <v>33</v>
      </c>
      <c r="B37" s="24" t="s">
        <v>287</v>
      </c>
      <c r="C37" s="24" t="s">
        <v>165</v>
      </c>
      <c r="D37" s="24" t="s">
        <v>170</v>
      </c>
      <c r="E37" s="24">
        <v>32</v>
      </c>
      <c r="F37" s="24" t="s">
        <v>258</v>
      </c>
      <c r="G37" s="32"/>
      <c r="H37" s="32"/>
      <c r="I37" s="51"/>
      <c r="J37" s="52"/>
    </row>
    <row r="38" ht="20.1" customHeight="1" spans="1:10">
      <c r="A38" s="17">
        <v>34</v>
      </c>
      <c r="B38" s="19" t="s">
        <v>272</v>
      </c>
      <c r="C38" s="19" t="s">
        <v>97</v>
      </c>
      <c r="D38" s="19" t="s">
        <v>98</v>
      </c>
      <c r="E38" s="19">
        <v>64</v>
      </c>
      <c r="F38" s="19" t="s">
        <v>258</v>
      </c>
      <c r="G38" s="19" t="s">
        <v>21</v>
      </c>
      <c r="H38" s="19"/>
      <c r="I38" s="18">
        <v>2</v>
      </c>
      <c r="J38" s="39"/>
    </row>
    <row r="39" s="12" customFormat="1" ht="20.1" customHeight="1" spans="1:10">
      <c r="A39" s="23">
        <v>35</v>
      </c>
      <c r="B39" s="24" t="s">
        <v>288</v>
      </c>
      <c r="C39" s="24" t="s">
        <v>159</v>
      </c>
      <c r="D39" s="24" t="s">
        <v>145</v>
      </c>
      <c r="E39" s="24">
        <v>48</v>
      </c>
      <c r="F39" s="24" t="s">
        <v>258</v>
      </c>
      <c r="G39" s="30" t="s">
        <v>48</v>
      </c>
      <c r="H39" s="30"/>
      <c r="I39" s="47"/>
      <c r="J39" s="45" t="s">
        <v>271</v>
      </c>
    </row>
    <row r="40" s="12" customFormat="1" ht="20.1" customHeight="1" spans="1:10">
      <c r="A40" s="23">
        <v>36</v>
      </c>
      <c r="B40" s="24" t="s">
        <v>288</v>
      </c>
      <c r="C40" s="24" t="s">
        <v>159</v>
      </c>
      <c r="D40" s="24" t="s">
        <v>146</v>
      </c>
      <c r="E40" s="24">
        <v>48</v>
      </c>
      <c r="F40" s="24" t="s">
        <v>258</v>
      </c>
      <c r="G40" s="31"/>
      <c r="H40" s="31"/>
      <c r="I40" s="49"/>
      <c r="J40" s="45"/>
    </row>
    <row r="41" s="12" customFormat="1" ht="20.1" customHeight="1" spans="1:10">
      <c r="A41" s="23">
        <v>37</v>
      </c>
      <c r="B41" s="24" t="s">
        <v>288</v>
      </c>
      <c r="C41" s="24" t="s">
        <v>159</v>
      </c>
      <c r="D41" s="24" t="s">
        <v>123</v>
      </c>
      <c r="E41" s="24">
        <v>48</v>
      </c>
      <c r="F41" s="24" t="s">
        <v>258</v>
      </c>
      <c r="G41" s="31"/>
      <c r="H41" s="31"/>
      <c r="I41" s="49"/>
      <c r="J41" s="45"/>
    </row>
    <row r="42" s="12" customFormat="1" ht="20.1" customHeight="1" spans="1:10">
      <c r="A42" s="23">
        <v>38</v>
      </c>
      <c r="B42" s="24" t="s">
        <v>288</v>
      </c>
      <c r="C42" s="24" t="s">
        <v>159</v>
      </c>
      <c r="D42" s="24" t="s">
        <v>279</v>
      </c>
      <c r="E42" s="24">
        <v>48</v>
      </c>
      <c r="F42" s="24" t="s">
        <v>258</v>
      </c>
      <c r="G42" s="32"/>
      <c r="H42" s="32"/>
      <c r="I42" s="51"/>
      <c r="J42" s="45"/>
    </row>
    <row r="43" s="12" customFormat="1" ht="20.1" customHeight="1" spans="1:10">
      <c r="A43" s="23">
        <v>39</v>
      </c>
      <c r="B43" s="24" t="s">
        <v>289</v>
      </c>
      <c r="C43" s="24" t="s">
        <v>191</v>
      </c>
      <c r="D43" s="24" t="s">
        <v>104</v>
      </c>
      <c r="E43" s="24">
        <v>32</v>
      </c>
      <c r="F43" s="24" t="s">
        <v>258</v>
      </c>
      <c r="G43" s="30" t="s">
        <v>60</v>
      </c>
      <c r="H43" s="30"/>
      <c r="I43" s="47"/>
      <c r="J43" s="48" t="s">
        <v>271</v>
      </c>
    </row>
    <row r="44" s="12" customFormat="1" ht="20.1" customHeight="1" spans="1:10">
      <c r="A44" s="23">
        <v>40</v>
      </c>
      <c r="B44" s="24" t="s">
        <v>290</v>
      </c>
      <c r="C44" s="24" t="s">
        <v>192</v>
      </c>
      <c r="D44" s="24" t="s">
        <v>110</v>
      </c>
      <c r="E44" s="24">
        <v>48</v>
      </c>
      <c r="F44" s="24" t="s">
        <v>258</v>
      </c>
      <c r="G44" s="32"/>
      <c r="H44" s="32"/>
      <c r="I44" s="51"/>
      <c r="J44" s="52"/>
    </row>
    <row r="45" s="12" customFormat="1" ht="20.1" customHeight="1" spans="1:10">
      <c r="A45" s="23">
        <v>41</v>
      </c>
      <c r="B45" s="24" t="s">
        <v>269</v>
      </c>
      <c r="C45" s="24" t="s">
        <v>144</v>
      </c>
      <c r="D45" s="24" t="s">
        <v>145</v>
      </c>
      <c r="E45" s="24">
        <v>48</v>
      </c>
      <c r="F45" s="24" t="s">
        <v>258</v>
      </c>
      <c r="G45" s="30" t="s">
        <v>42</v>
      </c>
      <c r="H45" s="30"/>
      <c r="I45" s="47"/>
      <c r="J45" s="45" t="s">
        <v>271</v>
      </c>
    </row>
    <row r="46" s="12" customFormat="1" ht="20.1" customHeight="1" spans="1:10">
      <c r="A46" s="23">
        <v>42</v>
      </c>
      <c r="B46" s="24" t="s">
        <v>269</v>
      </c>
      <c r="C46" s="24" t="s">
        <v>144</v>
      </c>
      <c r="D46" s="24" t="s">
        <v>279</v>
      </c>
      <c r="E46" s="24">
        <v>48</v>
      </c>
      <c r="F46" s="24" t="s">
        <v>258</v>
      </c>
      <c r="G46" s="31"/>
      <c r="H46" s="31"/>
      <c r="I46" s="49"/>
      <c r="J46" s="45"/>
    </row>
    <row r="47" s="12" customFormat="1" ht="20.1" customHeight="1" spans="1:10">
      <c r="A47" s="23">
        <v>43</v>
      </c>
      <c r="B47" s="24" t="s">
        <v>269</v>
      </c>
      <c r="C47" s="24" t="s">
        <v>144</v>
      </c>
      <c r="D47" s="24" t="s">
        <v>146</v>
      </c>
      <c r="E47" s="24">
        <v>48</v>
      </c>
      <c r="F47" s="24" t="s">
        <v>258</v>
      </c>
      <c r="G47" s="32"/>
      <c r="H47" s="32"/>
      <c r="I47" s="51"/>
      <c r="J47" s="45"/>
    </row>
    <row r="48" s="12" customFormat="1" ht="20.1" customHeight="1" spans="1:10">
      <c r="A48" s="23">
        <v>44</v>
      </c>
      <c r="B48" s="24" t="s">
        <v>291</v>
      </c>
      <c r="C48" s="24" t="s">
        <v>193</v>
      </c>
      <c r="D48" s="24" t="s">
        <v>166</v>
      </c>
      <c r="E48" s="24">
        <v>32</v>
      </c>
      <c r="F48" s="24" t="s">
        <v>258</v>
      </c>
      <c r="G48" s="30" t="s">
        <v>61</v>
      </c>
      <c r="H48" s="30"/>
      <c r="I48" s="47"/>
      <c r="J48" s="48" t="s">
        <v>271</v>
      </c>
    </row>
    <row r="49" s="12" customFormat="1" ht="20.1" customHeight="1" spans="1:10">
      <c r="A49" s="23">
        <v>45</v>
      </c>
      <c r="B49" s="24" t="s">
        <v>291</v>
      </c>
      <c r="C49" s="24" t="s">
        <v>193</v>
      </c>
      <c r="D49" s="24" t="s">
        <v>167</v>
      </c>
      <c r="E49" s="24">
        <v>32</v>
      </c>
      <c r="F49" s="24" t="s">
        <v>258</v>
      </c>
      <c r="G49" s="31"/>
      <c r="H49" s="31"/>
      <c r="I49" s="49"/>
      <c r="J49" s="50"/>
    </row>
    <row r="50" s="12" customFormat="1" ht="20.1" customHeight="1" spans="1:10">
      <c r="A50" s="23">
        <v>46</v>
      </c>
      <c r="B50" s="24" t="s">
        <v>291</v>
      </c>
      <c r="C50" s="24" t="s">
        <v>193</v>
      </c>
      <c r="D50" s="24" t="s">
        <v>168</v>
      </c>
      <c r="E50" s="24">
        <v>32</v>
      </c>
      <c r="F50" s="24" t="s">
        <v>258</v>
      </c>
      <c r="G50" s="31"/>
      <c r="H50" s="31"/>
      <c r="I50" s="49"/>
      <c r="J50" s="50"/>
    </row>
    <row r="51" s="12" customFormat="1" ht="20.1" customHeight="1" spans="1:10">
      <c r="A51" s="23">
        <v>47</v>
      </c>
      <c r="B51" s="24" t="s">
        <v>291</v>
      </c>
      <c r="C51" s="24" t="s">
        <v>193</v>
      </c>
      <c r="D51" s="24" t="s">
        <v>169</v>
      </c>
      <c r="E51" s="24">
        <v>32</v>
      </c>
      <c r="F51" s="24" t="s">
        <v>258</v>
      </c>
      <c r="G51" s="31"/>
      <c r="H51" s="31"/>
      <c r="I51" s="49"/>
      <c r="J51" s="50"/>
    </row>
    <row r="52" s="12" customFormat="1" ht="20.1" customHeight="1" spans="1:10">
      <c r="A52" s="23">
        <v>48</v>
      </c>
      <c r="B52" s="24" t="s">
        <v>291</v>
      </c>
      <c r="C52" s="24" t="s">
        <v>193</v>
      </c>
      <c r="D52" s="24" t="s">
        <v>170</v>
      </c>
      <c r="E52" s="24">
        <v>32</v>
      </c>
      <c r="F52" s="24" t="s">
        <v>258</v>
      </c>
      <c r="G52" s="32"/>
      <c r="H52" s="32"/>
      <c r="I52" s="51"/>
      <c r="J52" s="52"/>
    </row>
    <row r="53" s="13" customFormat="1" ht="20.1" customHeight="1" spans="1:10">
      <c r="A53" s="25">
        <v>49</v>
      </c>
      <c r="B53" s="26" t="s">
        <v>277</v>
      </c>
      <c r="C53" s="26" t="s">
        <v>109</v>
      </c>
      <c r="D53" s="26" t="s">
        <v>117</v>
      </c>
      <c r="E53" s="26">
        <v>64</v>
      </c>
      <c r="F53" s="26" t="s">
        <v>258</v>
      </c>
      <c r="G53" s="26" t="s">
        <v>27</v>
      </c>
      <c r="H53" s="26">
        <v>2</v>
      </c>
      <c r="I53" s="26">
        <v>2</v>
      </c>
      <c r="J53" s="46"/>
    </row>
    <row r="54" s="14" customFormat="1" ht="20.1" customHeight="1" spans="1:10">
      <c r="A54" s="33">
        <v>50</v>
      </c>
      <c r="B54" s="19" t="s">
        <v>292</v>
      </c>
      <c r="C54" s="19" t="s">
        <v>111</v>
      </c>
      <c r="D54" s="19" t="s">
        <v>112</v>
      </c>
      <c r="E54" s="19">
        <v>48</v>
      </c>
      <c r="F54" s="19" t="s">
        <v>258</v>
      </c>
      <c r="G54" s="20" t="s">
        <v>26</v>
      </c>
      <c r="H54" s="20">
        <v>2</v>
      </c>
      <c r="I54" s="41">
        <v>8</v>
      </c>
      <c r="J54" s="18"/>
    </row>
    <row r="55" s="14" customFormat="1" ht="20.1" customHeight="1" spans="1:10">
      <c r="A55" s="33">
        <v>51</v>
      </c>
      <c r="B55" s="19" t="s">
        <v>292</v>
      </c>
      <c r="C55" s="19" t="s">
        <v>111</v>
      </c>
      <c r="D55" s="19" t="s">
        <v>114</v>
      </c>
      <c r="E55" s="19">
        <v>48</v>
      </c>
      <c r="F55" s="19" t="s">
        <v>258</v>
      </c>
      <c r="G55" s="22"/>
      <c r="H55" s="22"/>
      <c r="I55" s="43"/>
      <c r="J55" s="18"/>
    </row>
    <row r="56" s="14" customFormat="1" ht="20.1" customHeight="1" spans="1:10">
      <c r="A56" s="33">
        <v>52</v>
      </c>
      <c r="B56" s="19" t="s">
        <v>263</v>
      </c>
      <c r="C56" s="19" t="s">
        <v>115</v>
      </c>
      <c r="D56" s="19" t="s">
        <v>114</v>
      </c>
      <c r="E56" s="19">
        <v>48</v>
      </c>
      <c r="F56" s="19" t="s">
        <v>258</v>
      </c>
      <c r="G56" s="22"/>
      <c r="H56" s="22"/>
      <c r="I56" s="43"/>
      <c r="J56" s="18"/>
    </row>
    <row r="57" s="14" customFormat="1" ht="20.1" customHeight="1" spans="1:10">
      <c r="A57" s="33">
        <v>53</v>
      </c>
      <c r="B57" s="19" t="s">
        <v>293</v>
      </c>
      <c r="C57" s="19" t="s">
        <v>111</v>
      </c>
      <c r="D57" s="19" t="s">
        <v>116</v>
      </c>
      <c r="E57" s="19">
        <v>48</v>
      </c>
      <c r="F57" s="19" t="s">
        <v>258</v>
      </c>
      <c r="G57" s="21"/>
      <c r="H57" s="21"/>
      <c r="I57" s="42"/>
      <c r="J57" s="18"/>
    </row>
    <row r="58" spans="1:10">
      <c r="A58" s="34"/>
      <c r="B58" s="34"/>
      <c r="C58" s="34" t="s">
        <v>294</v>
      </c>
      <c r="D58" s="34"/>
      <c r="E58" s="34"/>
      <c r="F58" s="34"/>
      <c r="G58" s="34" t="s">
        <v>27</v>
      </c>
      <c r="H58" s="34">
        <v>6</v>
      </c>
      <c r="I58" s="34"/>
      <c r="J58" s="39"/>
    </row>
  </sheetData>
  <sortState ref="B5:G57">
    <sortCondition ref="G5:G57"/>
  </sortState>
  <mergeCells count="61">
    <mergeCell ref="A1:J1"/>
    <mergeCell ref="A2:A4"/>
    <mergeCell ref="B2:B4"/>
    <mergeCell ref="C2:C4"/>
    <mergeCell ref="D2:D4"/>
    <mergeCell ref="E2:E4"/>
    <mergeCell ref="F2:F4"/>
    <mergeCell ref="G2:G4"/>
    <mergeCell ref="G5:G6"/>
    <mergeCell ref="G9:G10"/>
    <mergeCell ref="G11:G13"/>
    <mergeCell ref="G14:G15"/>
    <mergeCell ref="G17:G19"/>
    <mergeCell ref="G20:G22"/>
    <mergeCell ref="G24:G25"/>
    <mergeCell ref="G28:G29"/>
    <mergeCell ref="G30:G31"/>
    <mergeCell ref="G33:G37"/>
    <mergeCell ref="G39:G42"/>
    <mergeCell ref="G43:G44"/>
    <mergeCell ref="G45:G47"/>
    <mergeCell ref="G48:G52"/>
    <mergeCell ref="G54:G57"/>
    <mergeCell ref="H2:H4"/>
    <mergeCell ref="H5:H6"/>
    <mergeCell ref="H9:H10"/>
    <mergeCell ref="H11:H13"/>
    <mergeCell ref="H14:H15"/>
    <mergeCell ref="H17:H19"/>
    <mergeCell ref="H20:H22"/>
    <mergeCell ref="H24:H25"/>
    <mergeCell ref="H28:H29"/>
    <mergeCell ref="H30:H31"/>
    <mergeCell ref="H33:H37"/>
    <mergeCell ref="H39:H42"/>
    <mergeCell ref="H43:H44"/>
    <mergeCell ref="H45:H47"/>
    <mergeCell ref="H48:H52"/>
    <mergeCell ref="H54:H57"/>
    <mergeCell ref="I2:I4"/>
    <mergeCell ref="I5:I6"/>
    <mergeCell ref="I9:I10"/>
    <mergeCell ref="I11:I13"/>
    <mergeCell ref="I14:I15"/>
    <mergeCell ref="I17:I19"/>
    <mergeCell ref="I20:I22"/>
    <mergeCell ref="I24:I25"/>
    <mergeCell ref="I28:I29"/>
    <mergeCell ref="I30:I31"/>
    <mergeCell ref="I33:I37"/>
    <mergeCell ref="I39:I42"/>
    <mergeCell ref="I43:I44"/>
    <mergeCell ref="I45:I47"/>
    <mergeCell ref="I48:I52"/>
    <mergeCell ref="I54:I57"/>
    <mergeCell ref="J2:J4"/>
    <mergeCell ref="J33:J37"/>
    <mergeCell ref="J39:J42"/>
    <mergeCell ref="J43:J44"/>
    <mergeCell ref="J45:J47"/>
    <mergeCell ref="J48:J5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H16" sqref="H16"/>
    </sheetView>
  </sheetViews>
  <sheetFormatPr defaultColWidth="9" defaultRowHeight="15.6"/>
  <cols>
    <col min="1" max="1" width="5.375" customWidth="1"/>
    <col min="2" max="2" width="14.375" customWidth="1"/>
    <col min="3" max="3" width="11.625" customWidth="1"/>
    <col min="4" max="4" width="7" customWidth="1"/>
    <col min="5" max="5" width="6.875" customWidth="1"/>
    <col min="6" max="6" width="12.5" customWidth="1"/>
    <col min="8" max="8" width="11.625" customWidth="1"/>
  </cols>
  <sheetData>
    <row r="1" ht="20.4" spans="1:9">
      <c r="A1" s="1" t="s">
        <v>295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248</v>
      </c>
      <c r="B2" s="3" t="s">
        <v>250</v>
      </c>
      <c r="C2" s="3" t="s">
        <v>214</v>
      </c>
      <c r="D2" s="3" t="s">
        <v>4</v>
      </c>
      <c r="E2" s="3" t="s">
        <v>296</v>
      </c>
      <c r="F2" s="3" t="s">
        <v>80</v>
      </c>
      <c r="G2" s="4" t="s">
        <v>297</v>
      </c>
      <c r="H2" s="5" t="s">
        <v>298</v>
      </c>
      <c r="I2" s="11" t="s">
        <v>299</v>
      </c>
    </row>
    <row r="3" spans="1:9">
      <c r="A3" s="6">
        <v>1</v>
      </c>
      <c r="B3" s="7" t="s">
        <v>300</v>
      </c>
      <c r="C3" s="7" t="s">
        <v>301</v>
      </c>
      <c r="D3" s="7" t="s">
        <v>302</v>
      </c>
      <c r="E3" s="7" t="s">
        <v>303</v>
      </c>
      <c r="F3" s="7" t="s">
        <v>304</v>
      </c>
      <c r="G3" s="7" t="s">
        <v>23</v>
      </c>
      <c r="H3" s="8">
        <v>1</v>
      </c>
      <c r="I3" s="8" t="s">
        <v>40</v>
      </c>
    </row>
    <row r="4" spans="1:9">
      <c r="A4" s="6">
        <v>2</v>
      </c>
      <c r="B4" s="7" t="s">
        <v>300</v>
      </c>
      <c r="C4" s="7" t="s">
        <v>305</v>
      </c>
      <c r="D4" s="7" t="s">
        <v>306</v>
      </c>
      <c r="E4" s="7" t="s">
        <v>303</v>
      </c>
      <c r="F4" s="7" t="s">
        <v>304</v>
      </c>
      <c r="G4" s="7" t="s">
        <v>23</v>
      </c>
      <c r="H4" s="9"/>
      <c r="I4" s="9"/>
    </row>
    <row r="5" spans="1:9">
      <c r="A5" s="6">
        <v>3</v>
      </c>
      <c r="B5" s="7" t="s">
        <v>300</v>
      </c>
      <c r="C5" s="7" t="s">
        <v>307</v>
      </c>
      <c r="D5" s="7" t="s">
        <v>308</v>
      </c>
      <c r="E5" s="7" t="s">
        <v>303</v>
      </c>
      <c r="F5" s="7" t="s">
        <v>304</v>
      </c>
      <c r="G5" s="7" t="s">
        <v>23</v>
      </c>
      <c r="H5" s="10"/>
      <c r="I5" s="9"/>
    </row>
    <row r="6" spans="1:9">
      <c r="A6" s="6">
        <v>4</v>
      </c>
      <c r="B6" s="7" t="s">
        <v>309</v>
      </c>
      <c r="C6" s="7" t="s">
        <v>301</v>
      </c>
      <c r="D6" s="7" t="s">
        <v>302</v>
      </c>
      <c r="E6" s="7" t="s">
        <v>303</v>
      </c>
      <c r="F6" s="7" t="s">
        <v>304</v>
      </c>
      <c r="G6" s="7" t="s">
        <v>31</v>
      </c>
      <c r="H6" s="8">
        <v>3</v>
      </c>
      <c r="I6" s="9"/>
    </row>
    <row r="7" spans="1:9">
      <c r="A7" s="6">
        <v>5</v>
      </c>
      <c r="B7" s="7" t="s">
        <v>309</v>
      </c>
      <c r="C7" s="7" t="s">
        <v>307</v>
      </c>
      <c r="D7" s="7" t="s">
        <v>308</v>
      </c>
      <c r="E7" s="7" t="s">
        <v>303</v>
      </c>
      <c r="F7" s="7" t="s">
        <v>304</v>
      </c>
      <c r="G7" s="7" t="s">
        <v>31</v>
      </c>
      <c r="H7" s="9"/>
      <c r="I7" s="9"/>
    </row>
    <row r="8" spans="1:9">
      <c r="A8" s="6">
        <v>6</v>
      </c>
      <c r="B8" s="7" t="s">
        <v>309</v>
      </c>
      <c r="C8" s="7" t="s">
        <v>305</v>
      </c>
      <c r="D8" s="7" t="s">
        <v>306</v>
      </c>
      <c r="E8" s="7" t="s">
        <v>303</v>
      </c>
      <c r="F8" s="7" t="s">
        <v>304</v>
      </c>
      <c r="G8" s="7" t="s">
        <v>31</v>
      </c>
      <c r="H8" s="9"/>
      <c r="I8" s="9"/>
    </row>
    <row r="9" spans="1:9">
      <c r="A9" s="6">
        <v>7</v>
      </c>
      <c r="B9" s="7" t="s">
        <v>310</v>
      </c>
      <c r="C9" s="7" t="s">
        <v>311</v>
      </c>
      <c r="D9" s="7" t="s">
        <v>312</v>
      </c>
      <c r="E9" s="7" t="s">
        <v>303</v>
      </c>
      <c r="F9" s="7" t="s">
        <v>313</v>
      </c>
      <c r="G9" s="7" t="s">
        <v>31</v>
      </c>
      <c r="H9" s="9"/>
      <c r="I9" s="9"/>
    </row>
    <row r="10" spans="1:9">
      <c r="A10" s="6">
        <v>8</v>
      </c>
      <c r="B10" s="7" t="s">
        <v>310</v>
      </c>
      <c r="C10" s="7" t="s">
        <v>314</v>
      </c>
      <c r="D10" s="7" t="s">
        <v>315</v>
      </c>
      <c r="E10" s="7" t="s">
        <v>303</v>
      </c>
      <c r="F10" s="7" t="s">
        <v>316</v>
      </c>
      <c r="G10" s="7" t="s">
        <v>31</v>
      </c>
      <c r="H10" s="10"/>
      <c r="I10" s="10"/>
    </row>
  </sheetData>
  <sortState ref="B3:K12">
    <sortCondition ref="G3:G12"/>
  </sortState>
  <mergeCells count="4">
    <mergeCell ref="A1:I1"/>
    <mergeCell ref="H3:H5"/>
    <mergeCell ref="H6:H10"/>
    <mergeCell ref="I3:I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2022年下半年汇总表</vt:lpstr>
      <vt:lpstr>2022-2023-1教学工作量</vt:lpstr>
      <vt:lpstr>2022-2023-1其他工作量</vt:lpstr>
      <vt:lpstr>期末线下监考</vt:lpstr>
      <vt:lpstr>期末出卷阅卷工作量</vt:lpstr>
      <vt:lpstr>上学期补考阅卷监考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Administrator</cp:lastModifiedBy>
  <dcterms:created xsi:type="dcterms:W3CDTF">2015-06-02T07:57:00Z</dcterms:created>
  <cp:lastPrinted>2022-06-27T01:46:00Z</cp:lastPrinted>
  <dcterms:modified xsi:type="dcterms:W3CDTF">2022-12-14T01:22:42Z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878627FDB54D404DAC141320AF56CDA9</vt:lpwstr>
  </property>
</Properties>
</file>